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SS\SOLUTIONS\Advance Specials\2024 Discounted Impact Advance\Final Materials\"/>
    </mc:Choice>
  </mc:AlternateContent>
  <xr:revisionPtr revIDLastSave="0" documentId="13_ncr:1_{31EC3B85-3D74-4A76-9404-191E3C614682}" xr6:coauthVersionLast="47" xr6:coauthVersionMax="47" xr10:uidLastSave="{00000000-0000-0000-0000-000000000000}"/>
  <workbookProtection workbookAlgorithmName="SHA-512" workbookHashValue="pmwsZI+AfvJnzaL6zntlpw72oGKS0gZ/5u1QRUKpEmUm7ztKzseTqVbr1e0KbZMvKvwDQuVIJ8IX4MvP48Grbw==" workbookSaltValue="R+4mCltJ2oE+MtY5DAsnig==" workbookSpinCount="100000" lockStructure="1"/>
  <bookViews>
    <workbookView xWindow="28680" yWindow="-120" windowWidth="29040" windowHeight="15840" xr2:uid="{1373BF60-970F-4F76-8694-9AB41C79AC97}"/>
  </bookViews>
  <sheets>
    <sheet name="Subsidy Calculator" sheetId="1" r:id="rId1"/>
    <sheet name="Dropdowns" sheetId="2" state="hidden" r:id="rId2"/>
  </sheets>
  <definedNames>
    <definedName name="Adv_tbl">#REF!</definedName>
    <definedName name="Adv_term">'Subsidy Calculator'!$C$23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'Subsidy Calculator'!$A$1:$F$40</definedName>
    <definedName name="Terms">Dropdowns!$A$2:$A$20</definedName>
    <definedName name="Terms_l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C29" i="1" s="1"/>
  <c r="C27" i="1" l="1"/>
  <c r="C31" i="1" l="1"/>
  <c r="D31" i="1" s="1"/>
  <c r="D29" i="1"/>
</calcChain>
</file>

<file path=xl/sharedStrings.xml><?xml version="1.0" encoding="utf-8"?>
<sst xmlns="http://schemas.openxmlformats.org/spreadsheetml/2006/main" count="129" uniqueCount="128">
  <si>
    <t>Community Impact Advance
Subsidy Calculator</t>
  </si>
  <si>
    <t>Final Advance Rate</t>
  </si>
  <si>
    <t>© FHLBank Chicago 2024</t>
  </si>
  <si>
    <t>Select term in months (1-120) from dropdown menu</t>
  </si>
  <si>
    <t>12 months</t>
  </si>
  <si>
    <t>13 months</t>
  </si>
  <si>
    <t>14 months</t>
  </si>
  <si>
    <t>15 months</t>
  </si>
  <si>
    <t>16 months</t>
  </si>
  <si>
    <t>17 months</t>
  </si>
  <si>
    <t>18 months</t>
  </si>
  <si>
    <t>19 months</t>
  </si>
  <si>
    <t>20 months</t>
  </si>
  <si>
    <t>21 months</t>
  </si>
  <si>
    <t>22 months</t>
  </si>
  <si>
    <t>23 months</t>
  </si>
  <si>
    <t>24 months</t>
  </si>
  <si>
    <t>25 months</t>
  </si>
  <si>
    <t>26 months</t>
  </si>
  <si>
    <t>27 months</t>
  </si>
  <si>
    <t>28 months</t>
  </si>
  <si>
    <t>29 months</t>
  </si>
  <si>
    <t>30 months</t>
  </si>
  <si>
    <t>31 months</t>
  </si>
  <si>
    <t>32 months</t>
  </si>
  <si>
    <t>33 months</t>
  </si>
  <si>
    <t>34 months</t>
  </si>
  <si>
    <t>35 months</t>
  </si>
  <si>
    <t>36 months</t>
  </si>
  <si>
    <t>37 months</t>
  </si>
  <si>
    <t>38 months</t>
  </si>
  <si>
    <t>39 months</t>
  </si>
  <si>
    <t>40 months</t>
  </si>
  <si>
    <t>41 months</t>
  </si>
  <si>
    <t>42 months</t>
  </si>
  <si>
    <t>43 months</t>
  </si>
  <si>
    <t>44 months</t>
  </si>
  <si>
    <t>45 months</t>
  </si>
  <si>
    <t>46 months</t>
  </si>
  <si>
    <t>47 months</t>
  </si>
  <si>
    <t>48 months</t>
  </si>
  <si>
    <t>49 months</t>
  </si>
  <si>
    <t>50 months</t>
  </si>
  <si>
    <t>51 months</t>
  </si>
  <si>
    <t>52 months</t>
  </si>
  <si>
    <t>53 months</t>
  </si>
  <si>
    <t>54 months</t>
  </si>
  <si>
    <t>55 months</t>
  </si>
  <si>
    <t>56 months</t>
  </si>
  <si>
    <t>57 months</t>
  </si>
  <si>
    <t>58 months</t>
  </si>
  <si>
    <t>59 months</t>
  </si>
  <si>
    <t>60 months</t>
  </si>
  <si>
    <t>61 months</t>
  </si>
  <si>
    <t>62 months</t>
  </si>
  <si>
    <t>63 months</t>
  </si>
  <si>
    <t>64 months</t>
  </si>
  <si>
    <t>65 months</t>
  </si>
  <si>
    <t>66 months</t>
  </si>
  <si>
    <t>67 months</t>
  </si>
  <si>
    <t>68 months</t>
  </si>
  <si>
    <t>69 months</t>
  </si>
  <si>
    <t>70 months</t>
  </si>
  <si>
    <t>71 months</t>
  </si>
  <si>
    <t>72 months</t>
  </si>
  <si>
    <t>73 months</t>
  </si>
  <si>
    <t>74 months</t>
  </si>
  <si>
    <t>75 months</t>
  </si>
  <si>
    <t>76 months</t>
  </si>
  <si>
    <t>77 months</t>
  </si>
  <si>
    <t>78 months</t>
  </si>
  <si>
    <t>79 months</t>
  </si>
  <si>
    <t>80 months</t>
  </si>
  <si>
    <t>81 months</t>
  </si>
  <si>
    <t>82 months</t>
  </si>
  <si>
    <t>83 months</t>
  </si>
  <si>
    <t>84 months</t>
  </si>
  <si>
    <t>85 months</t>
  </si>
  <si>
    <t>86 months</t>
  </si>
  <si>
    <t>87 months</t>
  </si>
  <si>
    <t>88 months</t>
  </si>
  <si>
    <t>89 months</t>
  </si>
  <si>
    <t>90 months</t>
  </si>
  <si>
    <t>91 months</t>
  </si>
  <si>
    <t>92 months</t>
  </si>
  <si>
    <t>93 months</t>
  </si>
  <si>
    <t>94 months</t>
  </si>
  <si>
    <t>95 months</t>
  </si>
  <si>
    <t>96 months</t>
  </si>
  <si>
    <t>97 months</t>
  </si>
  <si>
    <t>98 months</t>
  </si>
  <si>
    <t>99 months</t>
  </si>
  <si>
    <t>100 months</t>
  </si>
  <si>
    <t>101 months</t>
  </si>
  <si>
    <t>102 months</t>
  </si>
  <si>
    <t>103 months</t>
  </si>
  <si>
    <t>104 months</t>
  </si>
  <si>
    <t>105 months</t>
  </si>
  <si>
    <t>106 months</t>
  </si>
  <si>
    <t>107 months</t>
  </si>
  <si>
    <t>108 months</t>
  </si>
  <si>
    <t>109 months</t>
  </si>
  <si>
    <t>110 months</t>
  </si>
  <si>
    <t>111 months</t>
  </si>
  <si>
    <t>112 months</t>
  </si>
  <si>
    <t>113 months</t>
  </si>
  <si>
    <t>114 months</t>
  </si>
  <si>
    <t>115 months</t>
  </si>
  <si>
    <t>116 months</t>
  </si>
  <si>
    <t>117 months</t>
  </si>
  <si>
    <t>118 months</t>
  </si>
  <si>
    <t>119 months</t>
  </si>
  <si>
    <t>120 months</t>
  </si>
  <si>
    <t>Select a discount between -0.50% and -2.00%</t>
  </si>
  <si>
    <t>View current advance rates on fhlbc.com</t>
  </si>
  <si>
    <t>Regular Advance Rate on Settlement Date (%)</t>
  </si>
  <si>
    <t>Interest Rate Subsidy Used</t>
  </si>
  <si>
    <t>Minimum $10K</t>
  </si>
  <si>
    <t>Member Interest Rate Subsidy Limit</t>
  </si>
  <si>
    <t>Advance Amount</t>
  </si>
  <si>
    <t>Advance Maturity</t>
  </si>
  <si>
    <t>Remaining Member Interest Rate Subsidy</t>
  </si>
  <si>
    <t>Each member has an interest rate subsidy limit of $1,000,000 in aggregate under the Community Impact Advance Pilot Pogram. Subsidy is available on a first-come, first-served basis. Use the Reservation Application on eBanking to reserve your subsidy.</t>
  </si>
  <si>
    <t>If you have questions about the calculator or the Community Impact Advance Pilot Program, please contact your sales director or the Member Transaction Desk (MTD) at 1-855-345-2244 (option 1).</t>
  </si>
  <si>
    <t>Call MTD to check your remaining subsidy</t>
  </si>
  <si>
    <t xml:space="preserve">Disclaimer: Advances are subject to the terms in the Community Impact Advance Pilot Program Requirements. Refer to the Program Requirements on eBanking. </t>
  </si>
  <si>
    <r>
      <t>Use this</t>
    </r>
    <r>
      <rPr>
        <sz val="12"/>
        <rFont val="Verdana"/>
        <family val="2"/>
      </rPr>
      <t xml:space="preserve"> tool to determine the amount of Community Impact Advance Pilot Program</t>
    </r>
    <r>
      <rPr>
        <sz val="12"/>
        <color theme="3"/>
        <rFont val="Verdana"/>
        <family val="2"/>
      </rPr>
      <t xml:space="preserve"> </t>
    </r>
    <r>
      <rPr>
        <sz val="12"/>
        <rFont val="Verdana"/>
        <family val="2"/>
      </rPr>
      <t xml:space="preserve">interest rate subsidy </t>
    </r>
    <r>
      <rPr>
        <sz val="12"/>
        <color theme="3"/>
        <rFont val="Verdana"/>
        <family val="2"/>
      </rPr>
      <t xml:space="preserve">used on an eligible advance. Input the amount of the advance in cell C24, the maturity of the advance in cell C25, and your selected interest rate discount option in cell C28. The interest rate discount is subtracted from the prevailing advance interest rate at the time of advance execution. Update cell C26 based on the rate sheet posted on fhlbc.com or in eBanking. </t>
    </r>
  </si>
  <si>
    <t>Interest Rate Discount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</si>
</sst>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00_)"/>
  </numFmts>
  <fonts count="16" x14ac:knownFonts="1">
    <font>
      <sz val="11"/>
      <color theme="1"/>
      <name val="Calibri"/>
      <family val="2"/>
      <scheme val="minor"/>
    </font>
    <font>
      <sz val="11"/>
      <color theme="1"/>
      <name val="Calibri"/>
      <family val="2"/>
      <scheme val="minor"/>
    </font>
    <font>
      <sz val="11"/>
      <color theme="1"/>
      <name val="Verdana"/>
      <family val="2"/>
    </font>
    <font>
      <sz val="12"/>
      <color theme="3"/>
      <name val="Verdana"/>
      <family val="2"/>
    </font>
    <font>
      <sz val="12"/>
      <color indexed="8"/>
      <name val="Verdana"/>
      <family val="2"/>
    </font>
    <font>
      <b/>
      <sz val="12"/>
      <color theme="3"/>
      <name val="Verdana"/>
      <family val="2"/>
    </font>
    <font>
      <sz val="12"/>
      <color rgb="FF004165"/>
      <name val="Verdana"/>
      <family val="2"/>
    </font>
    <font>
      <sz val="12"/>
      <name val="Verdana"/>
      <family val="2"/>
    </font>
    <font>
      <b/>
      <sz val="12"/>
      <color rgb="FF004165"/>
      <name val="Verdana"/>
      <family val="2"/>
    </font>
    <font>
      <sz val="12"/>
      <color theme="4"/>
      <name val="Verdana"/>
      <family val="2"/>
    </font>
    <font>
      <b/>
      <sz val="12"/>
      <color rgb="FF92D050"/>
      <name val="Symbol"/>
      <family val="1"/>
      <charset val="2"/>
    </font>
    <font>
      <i/>
      <sz val="10"/>
      <name val="Verdana"/>
      <family val="2"/>
    </font>
    <font>
      <sz val="22"/>
      <color rgb="FF18244F"/>
      <name val="Verdana"/>
      <family val="2"/>
    </font>
    <font>
      <sz val="8"/>
      <name val="Calibri"/>
      <family val="2"/>
      <scheme val="minor"/>
    </font>
    <font>
      <i/>
      <sz val="10"/>
      <color rgb="FF004165"/>
      <name val="Verdana"/>
      <family val="2"/>
    </font>
    <font>
      <i/>
      <sz val="9"/>
      <color rgb="FF004165"/>
      <name val="Verdana"/>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s>
  <borders count="4">
    <border>
      <left/>
      <right/>
      <top/>
      <bottom/>
      <diagonal/>
    </border>
    <border>
      <left/>
      <right/>
      <top/>
      <bottom style="double">
        <color indexed="64"/>
      </bottom>
      <diagonal/>
    </border>
    <border>
      <left/>
      <right/>
      <top/>
      <bottom style="thin">
        <color auto="1"/>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2" fillId="0" borderId="0" xfId="0" applyFont="1"/>
    <xf numFmtId="0" fontId="2" fillId="0" borderId="0" xfId="0" applyFont="1" applyAlignment="1">
      <alignment horizontal="center"/>
    </xf>
    <xf numFmtId="0" fontId="2" fillId="2" borderId="0" xfId="0" applyFont="1" applyFill="1"/>
    <xf numFmtId="164" fontId="4" fillId="2" borderId="0" xfId="0" applyNumberFormat="1" applyFont="1" applyFill="1" applyAlignment="1">
      <alignment horizontal="centerContinuous"/>
    </xf>
    <xf numFmtId="0" fontId="2" fillId="2" borderId="1" xfId="0" applyFont="1" applyFill="1" applyBorder="1"/>
    <xf numFmtId="0" fontId="0" fillId="2" borderId="0" xfId="0" applyFill="1"/>
    <xf numFmtId="164" fontId="6" fillId="2" borderId="0" xfId="0" applyNumberFormat="1" applyFont="1" applyFill="1"/>
    <xf numFmtId="164" fontId="6" fillId="2" borderId="2" xfId="0" applyNumberFormat="1" applyFont="1" applyFill="1" applyBorder="1"/>
    <xf numFmtId="164" fontId="8" fillId="2" borderId="0" xfId="0" applyNumberFormat="1" applyFont="1" applyFill="1"/>
    <xf numFmtId="0" fontId="6" fillId="2" borderId="0" xfId="0" applyFont="1" applyFill="1"/>
    <xf numFmtId="0" fontId="10" fillId="2" borderId="0" xfId="0" applyFont="1" applyFill="1"/>
    <xf numFmtId="0" fontId="2" fillId="2" borderId="0" xfId="0" applyFont="1" applyFill="1" applyProtection="1">
      <protection locked="0"/>
    </xf>
    <xf numFmtId="0" fontId="11" fillId="2" borderId="0" xfId="0" applyFont="1" applyFill="1"/>
    <xf numFmtId="0" fontId="14" fillId="2" borderId="0" xfId="0" applyFont="1" applyFill="1" applyProtection="1">
      <protection locked="0"/>
    </xf>
    <xf numFmtId="0" fontId="15" fillId="2" borderId="0" xfId="0" applyFont="1" applyFill="1" applyProtection="1">
      <protection locked="0"/>
    </xf>
    <xf numFmtId="10" fontId="0" fillId="0" borderId="0" xfId="2" applyNumberFormat="1" applyFont="1"/>
    <xf numFmtId="6" fontId="6" fillId="4" borderId="0" xfId="1" applyNumberFormat="1" applyFont="1" applyFill="1" applyAlignment="1" applyProtection="1">
      <alignment horizontal="center" vertical="center"/>
    </xf>
    <xf numFmtId="6" fontId="8" fillId="2" borderId="0" xfId="1" applyNumberFormat="1"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0" fillId="2" borderId="0" xfId="0" applyFill="1" applyAlignment="1">
      <alignment vertical="center"/>
    </xf>
    <xf numFmtId="10" fontId="9" fillId="2" borderId="0" xfId="2" applyNumberFormat="1" applyFont="1" applyFill="1" applyAlignment="1" applyProtection="1">
      <alignment horizontal="center" vertical="center"/>
    </xf>
    <xf numFmtId="10" fontId="3" fillId="2" borderId="2" xfId="2" applyNumberFormat="1" applyFont="1" applyFill="1" applyBorder="1" applyAlignment="1" applyProtection="1">
      <alignment horizontal="center" vertical="center"/>
    </xf>
    <xf numFmtId="10" fontId="5" fillId="2" borderId="0" xfId="2" applyNumberFormat="1" applyFont="1" applyFill="1" applyAlignment="1" applyProtection="1">
      <alignment horizontal="center" vertical="center"/>
    </xf>
    <xf numFmtId="0" fontId="7" fillId="2" borderId="0" xfId="0" applyFont="1" applyFill="1" applyAlignment="1">
      <alignment vertical="center"/>
    </xf>
    <xf numFmtId="6" fontId="8" fillId="2" borderId="3" xfId="1" applyNumberFormat="1" applyFont="1" applyFill="1" applyBorder="1" applyAlignment="1" applyProtection="1">
      <alignment horizontal="center" vertical="center"/>
    </xf>
    <xf numFmtId="6" fontId="6" fillId="2" borderId="0" xfId="1" applyNumberFormat="1" applyFont="1" applyFill="1" applyAlignment="1" applyProtection="1">
      <alignment horizontal="center" vertical="center"/>
    </xf>
    <xf numFmtId="0" fontId="2" fillId="2" borderId="1" xfId="0" applyFont="1" applyFill="1" applyBorder="1" applyAlignment="1">
      <alignment vertical="center"/>
    </xf>
    <xf numFmtId="8" fontId="2" fillId="0" borderId="0" xfId="0" applyNumberFormat="1" applyFont="1"/>
    <xf numFmtId="0" fontId="12" fillId="3" borderId="0" xfId="0" applyFont="1" applyFill="1" applyAlignment="1">
      <alignment horizontal="center" vertical="center" wrapText="1"/>
    </xf>
    <xf numFmtId="0" fontId="12" fillId="3" borderId="0" xfId="0" applyFont="1" applyFill="1" applyAlignment="1">
      <alignment horizontal="center" vertical="center"/>
    </xf>
    <xf numFmtId="0" fontId="2" fillId="2" borderId="0" xfId="0" applyFont="1" applyFill="1" applyAlignment="1">
      <alignment horizontal="left" vertical="top" wrapText="1"/>
    </xf>
    <xf numFmtId="0" fontId="3" fillId="2" borderId="0" xfId="0" applyFont="1" applyFill="1" applyAlignment="1">
      <alignment horizontal="left" vertical="center" wrapText="1"/>
    </xf>
    <xf numFmtId="0" fontId="3" fillId="2" borderId="0" xfId="0" applyFont="1" applyFill="1" applyAlignment="1">
      <alignment horizontal="left" wrapText="1"/>
    </xf>
    <xf numFmtId="0" fontId="2" fillId="2" borderId="0" xfId="0" applyFont="1" applyFill="1" applyAlignment="1">
      <alignment horizontal="center" vertical="center" wrapText="1"/>
    </xf>
  </cellXfs>
  <cellStyles count="3">
    <cellStyle name="Currency" xfId="1" builtinId="4"/>
    <cellStyle name="Normal" xfId="0" builtinId="0"/>
    <cellStyle name="Percent" xfId="2" builtinId="5"/>
  </cellStyles>
  <dxfs count="6">
    <dxf>
      <fill>
        <patternFill>
          <bgColor theme="7" tint="0.79998168889431442"/>
        </patternFill>
      </fill>
    </dxf>
    <dxf>
      <fill>
        <patternFill>
          <bgColor theme="4" tint="0.39994506668294322"/>
        </patternFill>
      </fill>
    </dxf>
    <dxf>
      <fill>
        <patternFill>
          <bgColor theme="7" tint="0.79998168889431442"/>
        </patternFill>
      </fill>
    </dxf>
    <dxf>
      <fill>
        <patternFill>
          <bgColor theme="4"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colors>
    <mruColors>
      <color rgb="FF18244F"/>
      <color rgb="FFC3CAD7"/>
      <color rgb="FF6C7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16566</xdr:rowOff>
    </xdr:from>
    <xdr:to>
      <xdr:col>1</xdr:col>
      <xdr:colOff>1450200</xdr:colOff>
      <xdr:row>3</xdr:row>
      <xdr:rowOff>128625</xdr:rowOff>
    </xdr:to>
    <xdr:pic>
      <xdr:nvPicPr>
        <xdr:cNvPr id="6" name="Picture 5" descr="http://blink.fhlbc.loc/sites/Communications/Shared%20Documents/FHLBank%20Chicago%20Rebrand%202021/Logos/FHLBANK_CHICAGO_LOGOS_horizontal_Navy.png">
          <a:extLst>
            <a:ext uri="{FF2B5EF4-FFF2-40B4-BE49-F238E27FC236}">
              <a16:creationId xmlns:a16="http://schemas.microsoft.com/office/drawing/2014/main" id="{C250677B-E647-4947-BFD8-DA422F7CC9A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420" t="12583"/>
        <a:stretch/>
      </xdr:blipFill>
      <xdr:spPr bwMode="auto">
        <a:xfrm>
          <a:off x="339587" y="16566"/>
          <a:ext cx="1450200" cy="658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Custom 1">
      <a:dk1>
        <a:srgbClr val="1D1C1C"/>
      </a:dk1>
      <a:lt1>
        <a:srgbClr val="FFFFFF"/>
      </a:lt1>
      <a:dk2>
        <a:srgbClr val="1D1C1C"/>
      </a:dk2>
      <a:lt2>
        <a:srgbClr val="F2F2F2"/>
      </a:lt2>
      <a:accent1>
        <a:srgbClr val="EF403E"/>
      </a:accent1>
      <a:accent2>
        <a:srgbClr val="8ED3D5"/>
      </a:accent2>
      <a:accent3>
        <a:srgbClr val="F9C358"/>
      </a:accent3>
      <a:accent4>
        <a:srgbClr val="6C7D9B"/>
      </a:accent4>
      <a:accent5>
        <a:srgbClr val="A7B1C3"/>
      </a:accent5>
      <a:accent6>
        <a:srgbClr val="F26765"/>
      </a:accent6>
      <a:hlink>
        <a:srgbClr val="8ED3D4"/>
      </a:hlink>
      <a:folHlink>
        <a:srgbClr val="6C7C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6FF77-74F8-452D-BD23-00552B4A2012}">
  <dimension ref="A1:H40"/>
  <sheetViews>
    <sheetView tabSelected="1" zoomScale="115" zoomScaleNormal="115" workbookViewId="0">
      <selection activeCell="H35" sqref="H35"/>
    </sheetView>
  </sheetViews>
  <sheetFormatPr defaultRowHeight="15" x14ac:dyDescent="0.25"/>
  <cols>
    <col min="1" max="1" width="5.140625" style="6" customWidth="1"/>
    <col min="2" max="2" width="53.42578125" style="6" customWidth="1"/>
    <col min="3" max="3" width="24" style="6" customWidth="1"/>
    <col min="4" max="4" width="39.140625" style="6" customWidth="1"/>
    <col min="5" max="5" width="11" style="6" customWidth="1"/>
    <col min="6" max="6" width="13.140625" hidden="1" customWidth="1"/>
    <col min="8" max="8" width="17.85546875" bestFit="1" customWidth="1"/>
  </cols>
  <sheetData>
    <row r="1" spans="1:5" s="1" customFormat="1" ht="14.25" x14ac:dyDescent="0.2">
      <c r="A1" s="3"/>
      <c r="B1" s="3"/>
      <c r="C1" s="3"/>
      <c r="D1" s="3"/>
      <c r="E1" s="3"/>
    </row>
    <row r="2" spans="1:5" s="1" customFormat="1" ht="14.25" x14ac:dyDescent="0.2">
      <c r="A2" s="3"/>
      <c r="B2" s="3"/>
      <c r="C2" s="3"/>
      <c r="D2" s="3"/>
      <c r="E2" s="3"/>
    </row>
    <row r="3" spans="1:5" s="1" customFormat="1" ht="14.25" x14ac:dyDescent="0.2">
      <c r="A3" s="3"/>
      <c r="B3" s="3"/>
      <c r="C3" s="3"/>
      <c r="D3" s="3"/>
      <c r="E3" s="3"/>
    </row>
    <row r="4" spans="1:5" s="1" customFormat="1" ht="14.25" x14ac:dyDescent="0.2">
      <c r="A4" s="3"/>
      <c r="B4" s="3"/>
      <c r="C4" s="3"/>
      <c r="D4" s="3"/>
      <c r="E4" s="3"/>
    </row>
    <row r="5" spans="1:5" s="1" customFormat="1" ht="57.75" customHeight="1" x14ac:dyDescent="0.2">
      <c r="A5" s="3"/>
      <c r="B5" s="29" t="s">
        <v>0</v>
      </c>
      <c r="C5" s="30"/>
      <c r="D5" s="30"/>
      <c r="E5" s="3"/>
    </row>
    <row r="6" spans="1:5" s="1" customFormat="1" ht="14.25" x14ac:dyDescent="0.2">
      <c r="A6" s="3"/>
      <c r="B6" s="3"/>
      <c r="C6" s="3"/>
      <c r="D6" s="3"/>
      <c r="E6" s="3"/>
    </row>
    <row r="7" spans="1:5" s="1" customFormat="1" ht="20.25" customHeight="1" x14ac:dyDescent="0.2">
      <c r="A7" s="3"/>
      <c r="B7" s="32" t="s">
        <v>126</v>
      </c>
      <c r="C7" s="32"/>
      <c r="D7" s="32"/>
      <c r="E7" s="3"/>
    </row>
    <row r="8" spans="1:5" s="1" customFormat="1" ht="20.25" customHeight="1" x14ac:dyDescent="0.2">
      <c r="A8" s="3"/>
      <c r="B8" s="32"/>
      <c r="C8" s="32"/>
      <c r="D8" s="32"/>
      <c r="E8" s="3"/>
    </row>
    <row r="9" spans="1:5" s="1" customFormat="1" ht="20.25" customHeight="1" x14ac:dyDescent="0.2">
      <c r="A9" s="3"/>
      <c r="B9" s="32"/>
      <c r="C9" s="32"/>
      <c r="D9" s="32"/>
      <c r="E9" s="3"/>
    </row>
    <row r="10" spans="1:5" s="1" customFormat="1" ht="20.25" customHeight="1" x14ac:dyDescent="0.2">
      <c r="A10" s="3"/>
      <c r="B10" s="32"/>
      <c r="C10" s="32"/>
      <c r="D10" s="32"/>
      <c r="E10" s="3"/>
    </row>
    <row r="11" spans="1:5" s="1" customFormat="1" ht="8.25" customHeight="1" x14ac:dyDescent="0.2">
      <c r="A11" s="3"/>
      <c r="B11" s="3"/>
      <c r="C11" s="4"/>
      <c r="D11" s="3"/>
      <c r="E11" s="3"/>
    </row>
    <row r="12" spans="1:5" s="1" customFormat="1" ht="15" customHeight="1" x14ac:dyDescent="0.2">
      <c r="A12" s="3"/>
      <c r="B12" s="32" t="s">
        <v>122</v>
      </c>
      <c r="C12" s="32"/>
      <c r="D12" s="32"/>
      <c r="E12" s="3"/>
    </row>
    <row r="13" spans="1:5" s="1" customFormat="1" ht="15" customHeight="1" x14ac:dyDescent="0.2">
      <c r="A13" s="3"/>
      <c r="B13" s="32"/>
      <c r="C13" s="32"/>
      <c r="D13" s="32"/>
      <c r="E13" s="3"/>
    </row>
    <row r="14" spans="1:5" s="1" customFormat="1" ht="14.25" x14ac:dyDescent="0.2">
      <c r="A14" s="3"/>
      <c r="B14" s="32"/>
      <c r="C14" s="32"/>
      <c r="D14" s="32"/>
      <c r="E14" s="3"/>
    </row>
    <row r="15" spans="1:5" s="1" customFormat="1" ht="15" customHeight="1" x14ac:dyDescent="0.2">
      <c r="A15" s="3"/>
      <c r="B15" s="32"/>
      <c r="C15" s="32"/>
      <c r="D15" s="32"/>
      <c r="E15" s="3"/>
    </row>
    <row r="16" spans="1:5" s="1" customFormat="1" ht="15" customHeight="1" x14ac:dyDescent="0.2">
      <c r="A16" s="3"/>
      <c r="B16" s="33" t="s">
        <v>123</v>
      </c>
      <c r="C16" s="33"/>
      <c r="D16" s="33"/>
      <c r="E16" s="3"/>
    </row>
    <row r="17" spans="1:8" s="1" customFormat="1" ht="14.25" x14ac:dyDescent="0.2">
      <c r="A17" s="3"/>
      <c r="B17" s="33"/>
      <c r="C17" s="33"/>
      <c r="D17" s="33"/>
      <c r="E17" s="3"/>
    </row>
    <row r="18" spans="1:8" s="1" customFormat="1" ht="15" customHeight="1" x14ac:dyDescent="0.2">
      <c r="A18" s="3"/>
      <c r="B18" s="33"/>
      <c r="C18" s="33"/>
      <c r="D18" s="33"/>
      <c r="E18" s="3"/>
    </row>
    <row r="19" spans="1:8" s="1" customFormat="1" thickBot="1" x14ac:dyDescent="0.25">
      <c r="A19" s="3"/>
      <c r="B19" s="5"/>
      <c r="C19" s="5"/>
      <c r="D19" s="5"/>
      <c r="E19" s="5"/>
    </row>
    <row r="20" spans="1:8" s="1" customFormat="1" ht="15.75" thickTop="1" x14ac:dyDescent="0.25">
      <c r="A20" s="3"/>
      <c r="B20" s="6"/>
      <c r="C20" s="6"/>
      <c r="D20" s="6"/>
      <c r="E20" s="3"/>
      <c r="F20" s="2"/>
    </row>
    <row r="21" spans="1:8" s="1" customFormat="1" x14ac:dyDescent="0.2">
      <c r="A21" s="3"/>
      <c r="B21" s="7" t="s">
        <v>118</v>
      </c>
      <c r="C21" s="17">
        <v>1000000</v>
      </c>
      <c r="D21" s="15" t="s">
        <v>124</v>
      </c>
      <c r="E21" s="3"/>
    </row>
    <row r="22" spans="1:8" s="1" customFormat="1" x14ac:dyDescent="0.2">
      <c r="A22" s="3"/>
      <c r="B22" s="7" t="s">
        <v>119</v>
      </c>
      <c r="C22" s="18">
        <v>5000000</v>
      </c>
      <c r="D22" s="14" t="s">
        <v>117</v>
      </c>
      <c r="E22" s="3"/>
    </row>
    <row r="23" spans="1:8" s="1" customFormat="1" x14ac:dyDescent="0.2">
      <c r="A23" s="3"/>
      <c r="B23" s="7" t="s">
        <v>120</v>
      </c>
      <c r="C23" s="19" t="s">
        <v>28</v>
      </c>
      <c r="D23" s="15" t="s">
        <v>3</v>
      </c>
      <c r="E23" s="3"/>
      <c r="F23" s="1">
        <f>IF(Adv_term = "12 months",12,VALUE(SUBSTITUTE(Adv_term," months","")))</f>
        <v>36</v>
      </c>
    </row>
    <row r="24" spans="1:8" x14ac:dyDescent="0.25">
      <c r="C24" s="20"/>
    </row>
    <row r="25" spans="1:8" s="1" customFormat="1" x14ac:dyDescent="0.2">
      <c r="A25" s="3"/>
      <c r="B25" s="7" t="s">
        <v>115</v>
      </c>
      <c r="C25" s="21">
        <v>4.6600000000000003E-2</v>
      </c>
      <c r="D25" s="14" t="s">
        <v>114</v>
      </c>
      <c r="E25" s="3"/>
    </row>
    <row r="26" spans="1:8" s="1" customFormat="1" x14ac:dyDescent="0.2">
      <c r="A26" s="3"/>
      <c r="B26" s="8" t="s">
        <v>127</v>
      </c>
      <c r="C26" s="22">
        <v>-0.02</v>
      </c>
      <c r="D26" s="14" t="s">
        <v>113</v>
      </c>
      <c r="E26" s="3"/>
    </row>
    <row r="27" spans="1:8" s="1" customFormat="1" x14ac:dyDescent="0.2">
      <c r="A27" s="3"/>
      <c r="B27" s="9" t="s">
        <v>1</v>
      </c>
      <c r="C27" s="23">
        <f>C25+C26</f>
        <v>2.6600000000000002E-2</v>
      </c>
      <c r="D27" s="3"/>
      <c r="E27" s="3"/>
      <c r="H27" s="28"/>
    </row>
    <row r="28" spans="1:8" s="1" customFormat="1" ht="15.75" thickBot="1" x14ac:dyDescent="0.25">
      <c r="A28" s="3"/>
      <c r="B28" s="10"/>
      <c r="C28" s="24"/>
      <c r="D28" s="3"/>
      <c r="E28" s="3"/>
    </row>
    <row r="29" spans="1:8" s="1" customFormat="1" ht="16.5" thickBot="1" x14ac:dyDescent="0.3">
      <c r="A29" s="3"/>
      <c r="B29" s="9" t="s">
        <v>116</v>
      </c>
      <c r="C29" s="25">
        <f>C22*F23/12*-C26</f>
        <v>300000</v>
      </c>
      <c r="D29" s="11" t="str">
        <f>IF(C29&lt;=C21,"Ö","")</f>
        <v>Ö</v>
      </c>
      <c r="E29" s="3"/>
    </row>
    <row r="30" spans="1:8" s="1" customFormat="1" x14ac:dyDescent="0.2">
      <c r="A30" s="3"/>
      <c r="B30" s="10"/>
      <c r="C30" s="24"/>
      <c r="D30" s="3"/>
      <c r="E30" s="3"/>
    </row>
    <row r="31" spans="1:8" s="1" customFormat="1" x14ac:dyDescent="0.2">
      <c r="A31" s="3"/>
      <c r="B31" s="7" t="s">
        <v>121</v>
      </c>
      <c r="C31" s="26">
        <f>IF(C21-C29 &lt; 0, "Exceeds subsidy", C21-C29)</f>
        <v>700000</v>
      </c>
      <c r="D31" s="3" t="str">
        <f>IF(ISNUMBER(C31),"","Please reduce amount or term")</f>
        <v/>
      </c>
      <c r="E31" s="3"/>
    </row>
    <row r="32" spans="1:8" s="1" customFormat="1" thickBot="1" x14ac:dyDescent="0.25">
      <c r="A32" s="3"/>
      <c r="B32" s="5"/>
      <c r="C32" s="27"/>
      <c r="D32" s="5"/>
      <c r="E32" s="5"/>
    </row>
    <row r="33" spans="1:5" s="1" customFormat="1" thickTop="1" x14ac:dyDescent="0.2">
      <c r="A33" s="3"/>
      <c r="B33" s="3"/>
      <c r="C33" s="3"/>
      <c r="D33" s="3"/>
      <c r="E33" s="3"/>
    </row>
    <row r="34" spans="1:5" s="1" customFormat="1" ht="14.25" x14ac:dyDescent="0.2">
      <c r="A34" s="3"/>
      <c r="B34" s="3"/>
      <c r="C34" s="3"/>
      <c r="D34" s="3"/>
      <c r="E34" s="3"/>
    </row>
    <row r="35" spans="1:5" s="1" customFormat="1" ht="14.25" x14ac:dyDescent="0.2">
      <c r="A35" s="3"/>
      <c r="B35" s="12"/>
      <c r="C35" s="3"/>
      <c r="D35" s="3"/>
      <c r="E35" s="3"/>
    </row>
    <row r="36" spans="1:5" s="1" customFormat="1" ht="15" customHeight="1" x14ac:dyDescent="0.2">
      <c r="A36" s="3"/>
      <c r="B36" s="34" t="s">
        <v>125</v>
      </c>
      <c r="C36" s="34"/>
      <c r="D36" s="34"/>
      <c r="E36" s="3"/>
    </row>
    <row r="37" spans="1:5" s="1" customFormat="1" ht="26.25" customHeight="1" x14ac:dyDescent="0.2">
      <c r="A37" s="3"/>
      <c r="B37" s="34"/>
      <c r="C37" s="34"/>
      <c r="D37" s="34"/>
      <c r="E37" s="3"/>
    </row>
    <row r="38" spans="1:5" s="1" customFormat="1" ht="14.25" x14ac:dyDescent="0.2">
      <c r="A38" s="3"/>
      <c r="B38" s="31"/>
      <c r="C38" s="31"/>
      <c r="D38" s="31"/>
      <c r="E38" s="3"/>
    </row>
    <row r="39" spans="1:5" s="1" customFormat="1" ht="14.25" x14ac:dyDescent="0.2">
      <c r="A39" s="3"/>
      <c r="B39" s="13" t="s">
        <v>2</v>
      </c>
      <c r="C39" s="3"/>
      <c r="D39" s="3"/>
      <c r="E39" s="3"/>
    </row>
    <row r="40" spans="1:5" s="1" customFormat="1" ht="14.25" x14ac:dyDescent="0.2">
      <c r="A40" s="3"/>
      <c r="B40" s="12"/>
      <c r="C40" s="3"/>
      <c r="D40" s="3"/>
      <c r="E40" s="3"/>
    </row>
  </sheetData>
  <mergeCells count="6">
    <mergeCell ref="B5:D5"/>
    <mergeCell ref="B38:D38"/>
    <mergeCell ref="B7:D10"/>
    <mergeCell ref="B12:D15"/>
    <mergeCell ref="B16:D18"/>
    <mergeCell ref="B36:D37"/>
  </mergeCells>
  <conditionalFormatting sqref="C29">
    <cfRule type="expression" dxfId="5" priority="5">
      <formula>NOT(ISNUMBER($C$31))</formula>
    </cfRule>
    <cfRule type="expression" dxfId="4" priority="6">
      <formula>ISNUMBER($C$31)</formula>
    </cfRule>
  </conditionalFormatting>
  <conditionalFormatting sqref="C31">
    <cfRule type="expression" dxfId="3" priority="3">
      <formula>NOT(ISNUMBER($C$31))</formula>
    </cfRule>
    <cfRule type="expression" dxfId="2" priority="4">
      <formula>ISNUMBER($C$31)</formula>
    </cfRule>
  </conditionalFormatting>
  <conditionalFormatting sqref="C21">
    <cfRule type="expression" dxfId="1" priority="1">
      <formula>NOT(ISNUMBER($C$31))</formula>
    </cfRule>
    <cfRule type="expression" dxfId="0" priority="2">
      <formula>ISNUMBER($C$31)</formula>
    </cfRule>
  </conditionalFormatting>
  <dataValidations count="2">
    <dataValidation type="whole" operator="greaterThan" allowBlank="1" showInputMessage="1" showErrorMessage="1" sqref="C22" xr:uid="{19FC0988-D642-45DE-86FE-592C96A149AE}">
      <formula1>0</formula1>
    </dataValidation>
    <dataValidation type="custom" errorStyle="warning" allowBlank="1" showInputMessage="1" showErrorMessage="1" error="Maximum Initial Subsidy per member is $250,000 in 2020" sqref="C21" xr:uid="{3F6CE27A-1847-4759-8F98-6537B00DC049}">
      <formula1>"&lt;=250000"</formula1>
    </dataValidation>
  </dataValidations>
  <pageMargins left="0.7" right="0.7" top="0.75" bottom="0.75" header="0.3" footer="0.3"/>
  <pageSetup scale="68" orientation="portrait" r:id="rId1"/>
  <colBreaks count="1" manualBreakCount="1">
    <brk id="6" max="1048575" man="1"/>
  </colBreaks>
  <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Warning" error="Term must be in months" xr:uid="{14CD441F-0462-4BAB-99A3-1A8D23E2AB13}">
          <x14:formula1>
            <xm:f>Dropdowns!$A$2:$A$110</xm:f>
          </x14:formula1>
          <xm:sqref>C23</xm:sqref>
        </x14:dataValidation>
        <x14:dataValidation type="list" allowBlank="1" showInputMessage="1" showErrorMessage="1" xr:uid="{2379D8C6-4FE9-4DDA-A354-EBDCBDF0C9F6}">
          <x14:formula1>
            <xm:f>Dropdowns!$C$2:$C$8</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6B84D-3405-4354-A6A8-B2D0363175B9}">
  <dimension ref="A2:D110"/>
  <sheetViews>
    <sheetView workbookViewId="0">
      <selection activeCell="C2" sqref="C2:C8"/>
    </sheetView>
  </sheetViews>
  <sheetFormatPr defaultRowHeight="15" x14ac:dyDescent="0.25"/>
  <sheetData>
    <row r="2" spans="1:4" x14ac:dyDescent="0.25">
      <c r="A2" t="s">
        <v>4</v>
      </c>
      <c r="C2" s="16">
        <v>-5.0000000000000001E-3</v>
      </c>
      <c r="D2" s="16"/>
    </row>
    <row r="3" spans="1:4" x14ac:dyDescent="0.25">
      <c r="A3" t="s">
        <v>5</v>
      </c>
      <c r="C3" s="16">
        <v>-7.4999999999999997E-3</v>
      </c>
      <c r="D3" s="16"/>
    </row>
    <row r="4" spans="1:4" x14ac:dyDescent="0.25">
      <c r="A4" t="s">
        <v>6</v>
      </c>
      <c r="C4" s="16">
        <v>-0.01</v>
      </c>
      <c r="D4" s="16"/>
    </row>
    <row r="5" spans="1:4" x14ac:dyDescent="0.25">
      <c r="A5" t="s">
        <v>7</v>
      </c>
      <c r="C5" s="16">
        <v>-1.2500000000000001E-2</v>
      </c>
      <c r="D5" s="16"/>
    </row>
    <row r="6" spans="1:4" x14ac:dyDescent="0.25">
      <c r="A6" t="s">
        <v>8</v>
      </c>
      <c r="C6" s="16">
        <v>-1.4999999999999999E-2</v>
      </c>
      <c r="D6" s="16"/>
    </row>
    <row r="7" spans="1:4" x14ac:dyDescent="0.25">
      <c r="A7" t="s">
        <v>9</v>
      </c>
      <c r="C7" s="16">
        <v>-1.7500000000000002E-2</v>
      </c>
      <c r="D7" s="16"/>
    </row>
    <row r="8" spans="1:4" x14ac:dyDescent="0.25">
      <c r="A8" t="s">
        <v>10</v>
      </c>
      <c r="C8" s="16">
        <v>-0.02</v>
      </c>
      <c r="D8" s="16"/>
    </row>
    <row r="9" spans="1:4" x14ac:dyDescent="0.25">
      <c r="A9" t="s">
        <v>11</v>
      </c>
    </row>
    <row r="10" spans="1:4" x14ac:dyDescent="0.25">
      <c r="A10" t="s">
        <v>12</v>
      </c>
    </row>
    <row r="11" spans="1:4" x14ac:dyDescent="0.25">
      <c r="A11" t="s">
        <v>13</v>
      </c>
    </row>
    <row r="12" spans="1:4" x14ac:dyDescent="0.25">
      <c r="A12" t="s">
        <v>14</v>
      </c>
    </row>
    <row r="13" spans="1:4" x14ac:dyDescent="0.25">
      <c r="A13" t="s">
        <v>15</v>
      </c>
    </row>
    <row r="14" spans="1:4" x14ac:dyDescent="0.25">
      <c r="A14" t="s">
        <v>16</v>
      </c>
    </row>
    <row r="15" spans="1:4" x14ac:dyDescent="0.25">
      <c r="A15" t="s">
        <v>17</v>
      </c>
    </row>
    <row r="16" spans="1:4" x14ac:dyDescent="0.25">
      <c r="A16" t="s">
        <v>18</v>
      </c>
    </row>
    <row r="17" spans="1:1" x14ac:dyDescent="0.25">
      <c r="A17" t="s">
        <v>19</v>
      </c>
    </row>
    <row r="18" spans="1:1" x14ac:dyDescent="0.25">
      <c r="A18" t="s">
        <v>20</v>
      </c>
    </row>
    <row r="19" spans="1:1" x14ac:dyDescent="0.25">
      <c r="A19" t="s">
        <v>21</v>
      </c>
    </row>
    <row r="20" spans="1:1" x14ac:dyDescent="0.25">
      <c r="A20" t="s">
        <v>22</v>
      </c>
    </row>
    <row r="21" spans="1:1" x14ac:dyDescent="0.25">
      <c r="A21" t="s">
        <v>23</v>
      </c>
    </row>
    <row r="22" spans="1:1" x14ac:dyDescent="0.25">
      <c r="A22" t="s">
        <v>24</v>
      </c>
    </row>
    <row r="23" spans="1:1" x14ac:dyDescent="0.25">
      <c r="A23" t="s">
        <v>25</v>
      </c>
    </row>
    <row r="24" spans="1:1" x14ac:dyDescent="0.25">
      <c r="A24" t="s">
        <v>26</v>
      </c>
    </row>
    <row r="25" spans="1:1" x14ac:dyDescent="0.25">
      <c r="A25" t="s">
        <v>27</v>
      </c>
    </row>
    <row r="26" spans="1:1" x14ac:dyDescent="0.25">
      <c r="A26" t="s">
        <v>28</v>
      </c>
    </row>
    <row r="27" spans="1:1" x14ac:dyDescent="0.25">
      <c r="A27" t="s">
        <v>29</v>
      </c>
    </row>
    <row r="28" spans="1:1" x14ac:dyDescent="0.25">
      <c r="A28" t="s">
        <v>30</v>
      </c>
    </row>
    <row r="29" spans="1:1" x14ac:dyDescent="0.25">
      <c r="A29" t="s">
        <v>31</v>
      </c>
    </row>
    <row r="30" spans="1:1" x14ac:dyDescent="0.25">
      <c r="A30" t="s">
        <v>32</v>
      </c>
    </row>
    <row r="31" spans="1:1" x14ac:dyDescent="0.25">
      <c r="A31" t="s">
        <v>33</v>
      </c>
    </row>
    <row r="32" spans="1:1" x14ac:dyDescent="0.25">
      <c r="A32" t="s">
        <v>34</v>
      </c>
    </row>
    <row r="33" spans="1:1" x14ac:dyDescent="0.25">
      <c r="A33" t="s">
        <v>35</v>
      </c>
    </row>
    <row r="34" spans="1:1" x14ac:dyDescent="0.25">
      <c r="A34" t="s">
        <v>36</v>
      </c>
    </row>
    <row r="35" spans="1:1" x14ac:dyDescent="0.25">
      <c r="A35" t="s">
        <v>37</v>
      </c>
    </row>
    <row r="36" spans="1:1" x14ac:dyDescent="0.25">
      <c r="A36" t="s">
        <v>38</v>
      </c>
    </row>
    <row r="37" spans="1:1" x14ac:dyDescent="0.25">
      <c r="A37" t="s">
        <v>39</v>
      </c>
    </row>
    <row r="38" spans="1:1" x14ac:dyDescent="0.25">
      <c r="A38" t="s">
        <v>40</v>
      </c>
    </row>
    <row r="39" spans="1:1" x14ac:dyDescent="0.25">
      <c r="A39" t="s">
        <v>41</v>
      </c>
    </row>
    <row r="40" spans="1:1" x14ac:dyDescent="0.25">
      <c r="A40" t="s">
        <v>42</v>
      </c>
    </row>
    <row r="41" spans="1:1" x14ac:dyDescent="0.25">
      <c r="A41" t="s">
        <v>43</v>
      </c>
    </row>
    <row r="42" spans="1:1" x14ac:dyDescent="0.25">
      <c r="A42" t="s">
        <v>44</v>
      </c>
    </row>
    <row r="43" spans="1:1" x14ac:dyDescent="0.25">
      <c r="A43" t="s">
        <v>45</v>
      </c>
    </row>
    <row r="44" spans="1:1" x14ac:dyDescent="0.25">
      <c r="A44" t="s">
        <v>46</v>
      </c>
    </row>
    <row r="45" spans="1:1" x14ac:dyDescent="0.25">
      <c r="A45" t="s">
        <v>47</v>
      </c>
    </row>
    <row r="46" spans="1:1" x14ac:dyDescent="0.25">
      <c r="A46" t="s">
        <v>48</v>
      </c>
    </row>
    <row r="47" spans="1:1" x14ac:dyDescent="0.25">
      <c r="A47" t="s">
        <v>49</v>
      </c>
    </row>
    <row r="48" spans="1:1" x14ac:dyDescent="0.25">
      <c r="A48" t="s">
        <v>50</v>
      </c>
    </row>
    <row r="49" spans="1:1" x14ac:dyDescent="0.25">
      <c r="A49" t="s">
        <v>51</v>
      </c>
    </row>
    <row r="50" spans="1:1" x14ac:dyDescent="0.25">
      <c r="A50" t="s">
        <v>52</v>
      </c>
    </row>
    <row r="51" spans="1:1" x14ac:dyDescent="0.25">
      <c r="A51" t="s">
        <v>53</v>
      </c>
    </row>
    <row r="52" spans="1:1" x14ac:dyDescent="0.25">
      <c r="A52" t="s">
        <v>54</v>
      </c>
    </row>
    <row r="53" spans="1:1" x14ac:dyDescent="0.25">
      <c r="A53" t="s">
        <v>55</v>
      </c>
    </row>
    <row r="54" spans="1:1" x14ac:dyDescent="0.25">
      <c r="A54" t="s">
        <v>56</v>
      </c>
    </row>
    <row r="55" spans="1:1" x14ac:dyDescent="0.25">
      <c r="A55" t="s">
        <v>57</v>
      </c>
    </row>
    <row r="56" spans="1:1" x14ac:dyDescent="0.25">
      <c r="A56" t="s">
        <v>58</v>
      </c>
    </row>
    <row r="57" spans="1:1" x14ac:dyDescent="0.25">
      <c r="A57" t="s">
        <v>59</v>
      </c>
    </row>
    <row r="58" spans="1:1" x14ac:dyDescent="0.25">
      <c r="A58" t="s">
        <v>60</v>
      </c>
    </row>
    <row r="59" spans="1:1" x14ac:dyDescent="0.25">
      <c r="A59" t="s">
        <v>61</v>
      </c>
    </row>
    <row r="60" spans="1:1" x14ac:dyDescent="0.25">
      <c r="A60" t="s">
        <v>62</v>
      </c>
    </row>
    <row r="61" spans="1:1" x14ac:dyDescent="0.25">
      <c r="A61" t="s">
        <v>63</v>
      </c>
    </row>
    <row r="62" spans="1:1" x14ac:dyDescent="0.25">
      <c r="A62" t="s">
        <v>64</v>
      </c>
    </row>
    <row r="63" spans="1:1" x14ac:dyDescent="0.25">
      <c r="A63" t="s">
        <v>65</v>
      </c>
    </row>
    <row r="64" spans="1:1" x14ac:dyDescent="0.25">
      <c r="A64" t="s">
        <v>66</v>
      </c>
    </row>
    <row r="65" spans="1:1" x14ac:dyDescent="0.25">
      <c r="A65" t="s">
        <v>67</v>
      </c>
    </row>
    <row r="66" spans="1:1" x14ac:dyDescent="0.25">
      <c r="A66" t="s">
        <v>68</v>
      </c>
    </row>
    <row r="67" spans="1:1" x14ac:dyDescent="0.25">
      <c r="A67" t="s">
        <v>69</v>
      </c>
    </row>
    <row r="68" spans="1:1" x14ac:dyDescent="0.25">
      <c r="A68" t="s">
        <v>70</v>
      </c>
    </row>
    <row r="69" spans="1:1" x14ac:dyDescent="0.25">
      <c r="A69" t="s">
        <v>71</v>
      </c>
    </row>
    <row r="70" spans="1:1" x14ac:dyDescent="0.25">
      <c r="A70" t="s">
        <v>72</v>
      </c>
    </row>
    <row r="71" spans="1:1" x14ac:dyDescent="0.25">
      <c r="A71" t="s">
        <v>73</v>
      </c>
    </row>
    <row r="72" spans="1:1" x14ac:dyDescent="0.25">
      <c r="A72" t="s">
        <v>74</v>
      </c>
    </row>
    <row r="73" spans="1:1" x14ac:dyDescent="0.25">
      <c r="A73" t="s">
        <v>75</v>
      </c>
    </row>
    <row r="74" spans="1:1" x14ac:dyDescent="0.25">
      <c r="A74" t="s">
        <v>76</v>
      </c>
    </row>
    <row r="75" spans="1:1" x14ac:dyDescent="0.25">
      <c r="A75" t="s">
        <v>77</v>
      </c>
    </row>
    <row r="76" spans="1:1" x14ac:dyDescent="0.25">
      <c r="A76" t="s">
        <v>78</v>
      </c>
    </row>
    <row r="77" spans="1:1" x14ac:dyDescent="0.25">
      <c r="A77" t="s">
        <v>79</v>
      </c>
    </row>
    <row r="78" spans="1:1" x14ac:dyDescent="0.25">
      <c r="A78" t="s">
        <v>80</v>
      </c>
    </row>
    <row r="79" spans="1:1" x14ac:dyDescent="0.25">
      <c r="A79" t="s">
        <v>81</v>
      </c>
    </row>
    <row r="80" spans="1:1" x14ac:dyDescent="0.25">
      <c r="A80" t="s">
        <v>82</v>
      </c>
    </row>
    <row r="81" spans="1:1" x14ac:dyDescent="0.25">
      <c r="A81" t="s">
        <v>83</v>
      </c>
    </row>
    <row r="82" spans="1:1" x14ac:dyDescent="0.25">
      <c r="A82" t="s">
        <v>84</v>
      </c>
    </row>
    <row r="83" spans="1:1" x14ac:dyDescent="0.25">
      <c r="A83" t="s">
        <v>85</v>
      </c>
    </row>
    <row r="84" spans="1:1" x14ac:dyDescent="0.25">
      <c r="A84" t="s">
        <v>86</v>
      </c>
    </row>
    <row r="85" spans="1:1" x14ac:dyDescent="0.25">
      <c r="A85" t="s">
        <v>87</v>
      </c>
    </row>
    <row r="86" spans="1:1" x14ac:dyDescent="0.25">
      <c r="A86" t="s">
        <v>88</v>
      </c>
    </row>
    <row r="87" spans="1:1" x14ac:dyDescent="0.25">
      <c r="A87" t="s">
        <v>89</v>
      </c>
    </row>
    <row r="88" spans="1:1" x14ac:dyDescent="0.25">
      <c r="A88" t="s">
        <v>90</v>
      </c>
    </row>
    <row r="89" spans="1:1" x14ac:dyDescent="0.25">
      <c r="A89" t="s">
        <v>91</v>
      </c>
    </row>
    <row r="90" spans="1:1" x14ac:dyDescent="0.25">
      <c r="A90" t="s">
        <v>92</v>
      </c>
    </row>
    <row r="91" spans="1:1" x14ac:dyDescent="0.25">
      <c r="A91" t="s">
        <v>93</v>
      </c>
    </row>
    <row r="92" spans="1:1" x14ac:dyDescent="0.25">
      <c r="A92" t="s">
        <v>94</v>
      </c>
    </row>
    <row r="93" spans="1:1" x14ac:dyDescent="0.25">
      <c r="A93" t="s">
        <v>95</v>
      </c>
    </row>
    <row r="94" spans="1:1" x14ac:dyDescent="0.25">
      <c r="A94" t="s">
        <v>96</v>
      </c>
    </row>
    <row r="95" spans="1:1" x14ac:dyDescent="0.25">
      <c r="A95" t="s">
        <v>97</v>
      </c>
    </row>
    <row r="96" spans="1:1" x14ac:dyDescent="0.25">
      <c r="A96" t="s">
        <v>98</v>
      </c>
    </row>
    <row r="97" spans="1:1" x14ac:dyDescent="0.25">
      <c r="A97" t="s">
        <v>99</v>
      </c>
    </row>
    <row r="98" spans="1:1" x14ac:dyDescent="0.25">
      <c r="A98" t="s">
        <v>100</v>
      </c>
    </row>
    <row r="99" spans="1:1" x14ac:dyDescent="0.25">
      <c r="A99" t="s">
        <v>101</v>
      </c>
    </row>
    <row r="100" spans="1:1" x14ac:dyDescent="0.25">
      <c r="A100" t="s">
        <v>102</v>
      </c>
    </row>
    <row r="101" spans="1:1" x14ac:dyDescent="0.25">
      <c r="A101" t="s">
        <v>103</v>
      </c>
    </row>
    <row r="102" spans="1:1" x14ac:dyDescent="0.25">
      <c r="A102" t="s">
        <v>104</v>
      </c>
    </row>
    <row r="103" spans="1:1" x14ac:dyDescent="0.25">
      <c r="A103" t="s">
        <v>105</v>
      </c>
    </row>
    <row r="104" spans="1:1" x14ac:dyDescent="0.25">
      <c r="A104" t="s">
        <v>106</v>
      </c>
    </row>
    <row r="105" spans="1:1" x14ac:dyDescent="0.25">
      <c r="A105" t="s">
        <v>107</v>
      </c>
    </row>
    <row r="106" spans="1:1" x14ac:dyDescent="0.25">
      <c r="A106" t="s">
        <v>108</v>
      </c>
    </row>
    <row r="107" spans="1:1" x14ac:dyDescent="0.25">
      <c r="A107" t="s">
        <v>109</v>
      </c>
    </row>
    <row r="108" spans="1:1" x14ac:dyDescent="0.25">
      <c r="A108" t="s">
        <v>110</v>
      </c>
    </row>
    <row r="109" spans="1:1" x14ac:dyDescent="0.25">
      <c r="A109" t="s">
        <v>111</v>
      </c>
    </row>
    <row r="110" spans="1:1" x14ac:dyDescent="0.25">
      <c r="A110" t="s">
        <v>112</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Subsidy Calculator</vt:lpstr>
      <vt:lpstr>Dropdowns</vt:lpstr>
      <vt:lpstr>Adv_term</vt:lpstr>
      <vt:lpstr>'Subsidy Calculator'!Print_Area</vt:lpstr>
      <vt:lpstr>Terms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Dublin, Emma</dc:creator>
  <cp:lastModifiedBy>Nick, Jessica</cp:lastModifiedBy>
  <dcterms:created xsi:type="dcterms:W3CDTF">2024-05-22T17:45:14Z</dcterms:created>
  <dcterms:modified xsi:type="dcterms:W3CDTF">2024-06-10T14:57:27Z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{38989004-A1B2-4D86-93BF-10D8231E06B2}</vt:lpwstr>
  </property>
</Properties>
</file>