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I Secure\System Worksheets\2023 Worksheets\Sponsor Capacity\"/>
    </mc:Choice>
  </mc:AlternateContent>
  <workbookProtection workbookAlgorithmName="SHA-512" workbookHashValue="nbBUW5J8h37qbXuJHDF+HRmU6Go69nflBhgMWj3rgoV2gihnnDPzdlPZGc88tx5YC1e86o50eEylXdEFiAdnsA==" workbookSaltValue="+kfGDotFXrloVBsR8CnENQ==" workbookSpinCount="100000" lockStructure="1"/>
  <bookViews>
    <workbookView xWindow="0" yWindow="0" windowWidth="28800" windowHeight="11700"/>
  </bookViews>
  <sheets>
    <sheet name="Sponsor Summary" sheetId="1" r:id="rId1"/>
    <sheet name="Analysis - HIDE" sheetId="3" state="hidden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3" l="1"/>
  <c r="T20" i="3"/>
  <c r="Q20" i="3"/>
  <c r="U14" i="3"/>
  <c r="U13" i="3"/>
  <c r="U12" i="3"/>
  <c r="U11" i="3"/>
  <c r="U10" i="3"/>
  <c r="L19" i="3"/>
  <c r="M19" i="3" s="1"/>
  <c r="K19" i="3"/>
  <c r="L18" i="3"/>
  <c r="M18" i="3" s="1"/>
  <c r="K18" i="3"/>
  <c r="L17" i="3"/>
  <c r="M17" i="3" s="1"/>
  <c r="K17" i="3"/>
  <c r="L16" i="3"/>
  <c r="M16" i="3" s="1"/>
  <c r="K16" i="3"/>
  <c r="L15" i="3"/>
  <c r="M15" i="3" s="1"/>
  <c r="K15" i="3"/>
  <c r="L14" i="3"/>
  <c r="K14" i="3"/>
  <c r="L13" i="3"/>
  <c r="K13" i="3"/>
  <c r="L12" i="3"/>
  <c r="K12" i="3"/>
  <c r="L11" i="3"/>
  <c r="K11" i="3"/>
  <c r="J20" i="3"/>
  <c r="O28" i="3" s="1"/>
  <c r="I20" i="3"/>
  <c r="H20" i="3"/>
  <c r="G20" i="3"/>
  <c r="F20" i="3"/>
  <c r="E20" i="3"/>
  <c r="D20" i="3"/>
  <c r="L10" i="3"/>
  <c r="K10" i="3"/>
  <c r="M12" i="3" l="1"/>
  <c r="M10" i="3"/>
  <c r="O20" i="3"/>
  <c r="M14" i="3"/>
  <c r="M11" i="3"/>
  <c r="M13" i="3"/>
  <c r="U20" i="3"/>
  <c r="K20" i="3"/>
  <c r="O27" i="3" s="1"/>
  <c r="O29" i="3" s="1"/>
  <c r="O33" i="3" s="1"/>
  <c r="O34" i="3" s="1"/>
  <c r="L20" i="3"/>
  <c r="M20" i="3" l="1"/>
  <c r="R27" i="3" s="1"/>
  <c r="R29" i="3" s="1"/>
</calcChain>
</file>

<file path=xl/sharedStrings.xml><?xml version="1.0" encoding="utf-8"?>
<sst xmlns="http://schemas.openxmlformats.org/spreadsheetml/2006/main" count="82" uniqueCount="60">
  <si>
    <t>Project Type</t>
  </si>
  <si>
    <t>AHP Project Number</t>
  </si>
  <si>
    <t>Purchase</t>
  </si>
  <si>
    <t>Rehabilitation</t>
  </si>
  <si>
    <t>2020A07050</t>
  </si>
  <si>
    <t>Urban</t>
  </si>
  <si>
    <t>Rural</t>
  </si>
  <si>
    <t>Total Units</t>
  </si>
  <si>
    <t>Location</t>
  </si>
  <si>
    <t>Units Complete by 4/30/2023</t>
  </si>
  <si>
    <t>Purchase Contract Signed</t>
  </si>
  <si>
    <t>Rehabilitation Started</t>
  </si>
  <si>
    <t>Counseling 
In Process</t>
  </si>
  <si>
    <t>Home Inspection 
In Process</t>
  </si>
  <si>
    <t>Units Remaining</t>
  </si>
  <si>
    <t>Additional Units Completed by 10/30/2023</t>
  </si>
  <si>
    <t>Units Remaining &gt;10/30/2023</t>
  </si>
  <si>
    <t xml:space="preserve"> 2023 Affordable Housing Program</t>
  </si>
  <si>
    <t>Owner-Occupied Sponsor Capacity Review</t>
  </si>
  <si>
    <t>Sponsor Name:</t>
  </si>
  <si>
    <t>Depending on selection; hide/blackout/reveal columns F,G (purchase) or H,I (rehab)</t>
  </si>
  <si>
    <t>Can we then create another sheet, based on the sponsor data, like a carbon copy of Sheet 1.  This is where the analysis is done</t>
  </si>
  <si>
    <t>Comments</t>
  </si>
  <si>
    <t>Hide the analysis sheet</t>
  </si>
  <si>
    <t>Totals</t>
  </si>
  <si>
    <t>36 Month Limit</t>
  </si>
  <si>
    <t>Units Funded as of 4/30/2023</t>
  </si>
  <si>
    <t>1st DR Date</t>
  </si>
  <si>
    <t>Last DR Date</t>
  </si>
  <si>
    <t>Months</t>
  </si>
  <si>
    <t>Average
Units/Month</t>
  </si>
  <si>
    <t>Calculate months between dates</t>
  </si>
  <si>
    <t>Average</t>
  </si>
  <si>
    <t>Calculate based on award month/year</t>
  </si>
  <si>
    <t>Units</t>
  </si>
  <si>
    <t>Add Units Remaining</t>
  </si>
  <si>
    <t>Total Units to Deliver</t>
  </si>
  <si>
    <t>Period in Months (DATES)</t>
  </si>
  <si>
    <t>Additional Capacity</t>
  </si>
  <si>
    <t>Minus Total Units to Deliver</t>
  </si>
  <si>
    <t>Multiply by Aver Unit/Month</t>
  </si>
  <si>
    <t>Aver Unit/Month</t>
  </si>
  <si>
    <t>Capacity Review Acquisition</t>
  </si>
  <si>
    <t>Capacity Review Rehabilitation</t>
  </si>
  <si>
    <t>Possible to create the schedules below based on type selected in Column C?</t>
  </si>
  <si>
    <t>New AHP Units Requested</t>
  </si>
  <si>
    <t>Total Units Completed by 10/30/2023</t>
  </si>
  <si>
    <t>Units Remaining as of 4/30/2023</t>
  </si>
  <si>
    <t>Minus Additional Units Completed</t>
  </si>
  <si>
    <t>Months to Complete New &amp; Prior Awards</t>
  </si>
  <si>
    <t>Add Units Remaining &gt;10/30/2023</t>
  </si>
  <si>
    <t>Aver Unit/Month Needed</t>
  </si>
  <si>
    <t>Average
Units/Month Funded</t>
  </si>
  <si>
    <t>Based on DR activity + expected activity up to 10/2023</t>
  </si>
  <si>
    <t>Counseling 
In Process (for purchase projects)</t>
  </si>
  <si>
    <t>Purchase Contract Signed (for purchase projects)</t>
  </si>
  <si>
    <t>Home Inspection 
In Process (for rehab projects)</t>
  </si>
  <si>
    <t>Rehabilitation Started (for rehab projects)</t>
  </si>
  <si>
    <t>Total Projected Units Completed by 10/30/2023</t>
  </si>
  <si>
    <t>Total Projected Units Remaining &gt;10/30/2023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</si>
</sst>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8.5"/>
      <color theme="1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b/>
      <sz val="14"/>
      <color indexed="56"/>
      <name val="Verdana"/>
      <family val="2"/>
    </font>
    <font>
      <sz val="10"/>
      <color theme="1"/>
      <name val="Verdana"/>
      <family val="2"/>
    </font>
    <font>
      <b/>
      <sz val="14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3" fillId="3" borderId="3" xfId="0" applyFont="1" applyFill="1" applyBorder="1" applyAlignment="1">
      <alignment horizontal="left" vertical="center" wrapText="1"/>
    </xf>
    <xf numFmtId="1" fontId="3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7" fillId="0" borderId="1" xfId="0" applyFont="1" applyBorder="1"/>
    <xf numFmtId="1" fontId="7" fillId="0" borderId="1" xfId="0" applyNumberFormat="1" applyFont="1" applyBorder="1"/>
    <xf numFmtId="0" fontId="7" fillId="0" borderId="0" xfId="0" applyFont="1" applyAlignment="1">
      <alignment horizontal="right"/>
    </xf>
    <xf numFmtId="0" fontId="0" fillId="0" borderId="1" xfId="0" applyBorder="1"/>
    <xf numFmtId="0" fontId="0" fillId="0" borderId="0" xfId="0" applyAlignment="1">
      <alignment horizontal="right"/>
    </xf>
    <xf numFmtId="1" fontId="0" fillId="0" borderId="0" xfId="0" applyNumberFormat="1"/>
    <xf numFmtId="0" fontId="4" fillId="8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7" fillId="7" borderId="1" xfId="0" applyFont="1" applyFill="1" applyBorder="1"/>
    <xf numFmtId="1" fontId="7" fillId="7" borderId="1" xfId="0" applyNumberFormat="1" applyFont="1" applyFill="1" applyBorder="1"/>
    <xf numFmtId="0" fontId="0" fillId="7" borderId="1" xfId="0" applyFill="1" applyBorder="1" applyAlignment="1">
      <alignment wrapText="1"/>
    </xf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0" borderId="0" xfId="0" applyBorder="1" applyAlignment="1">
      <alignment horizontal="right"/>
    </xf>
    <xf numFmtId="1" fontId="0" fillId="7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9" borderId="0" xfId="0" applyFill="1" applyAlignment="1">
      <alignment horizontal="right"/>
    </xf>
    <xf numFmtId="2" fontId="0" fillId="7" borderId="1" xfId="0" applyNumberFormat="1" applyFill="1" applyBorder="1" applyAlignment="1">
      <alignment horizontal="right"/>
    </xf>
    <xf numFmtId="0" fontId="8" fillId="0" borderId="0" xfId="0" applyFont="1" applyAlignment="1">
      <alignment horizontal="left"/>
    </xf>
    <xf numFmtId="0" fontId="7" fillId="6" borderId="7" xfId="0" applyFont="1" applyFill="1" applyBorder="1" applyAlignment="1" applyProtection="1">
      <alignment horizontal="left" wrapText="1" indent="1"/>
      <protection locked="0"/>
    </xf>
    <xf numFmtId="0" fontId="7" fillId="6" borderId="8" xfId="0" applyFont="1" applyFill="1" applyBorder="1" applyAlignment="1" applyProtection="1">
      <alignment horizontal="left" wrapText="1" indent="1"/>
      <protection locked="0"/>
    </xf>
    <xf numFmtId="0" fontId="7" fillId="6" borderId="9" xfId="0" applyFont="1" applyFill="1" applyBorder="1" applyAlignment="1" applyProtection="1">
      <alignment horizontal="left" wrapText="1" indent="1"/>
      <protection locked="0"/>
    </xf>
    <xf numFmtId="0" fontId="6" fillId="0" borderId="0" xfId="1" applyFont="1" applyBorder="1" applyAlignment="1">
      <alignment horizontal="right"/>
    </xf>
    <xf numFmtId="0" fontId="0" fillId="0" borderId="0" xfId="0" applyProtection="1"/>
    <xf numFmtId="0" fontId="6" fillId="0" borderId="0" xfId="1" applyFont="1" applyBorder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1" fillId="2" borderId="1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1" fontId="3" fillId="3" borderId="3" xfId="0" applyNumberFormat="1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1" fontId="3" fillId="3" borderId="6" xfId="0" applyNumberFormat="1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vertical="center" wrapText="1"/>
    </xf>
    <xf numFmtId="0" fontId="7" fillId="0" borderId="1" xfId="0" applyFont="1" applyBorder="1" applyProtection="1">
      <protection locked="0"/>
    </xf>
    <xf numFmtId="1" fontId="7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Protection="1">
      <protection locked="0"/>
    </xf>
  </cellXfs>
  <cellStyles count="2">
    <cellStyle name="Normal" xfId="0" builtinId="0"/>
    <cellStyle name="Normal 6 2" xfId="1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467783</xdr:colOff>
      <xdr:row>3</xdr:row>
      <xdr:rowOff>164216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1372658" cy="697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467783</xdr:colOff>
      <xdr:row>3</xdr:row>
      <xdr:rowOff>164216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1372658" cy="6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9"/>
  <sheetViews>
    <sheetView tabSelected="1" topLeftCell="D2" zoomScale="90" zoomScaleNormal="90" workbookViewId="0">
      <selection activeCell="H4" sqref="H4"/>
    </sheetView>
  </sheetViews>
  <sheetFormatPr defaultRowHeight="15" x14ac:dyDescent="0.25"/>
  <cols>
    <col min="1" max="3" width="14.7109375" style="42" customWidth="1"/>
    <col min="4" max="13" width="16.7109375" style="42" customWidth="1"/>
    <col min="14" max="14" width="37" style="42" customWidth="1"/>
    <col min="15" max="16384" width="9.140625" style="42"/>
  </cols>
  <sheetData>
    <row r="1" spans="1:14" ht="15" customHeight="1" x14ac:dyDescent="0.25">
      <c r="C1" s="43" t="s">
        <v>17</v>
      </c>
      <c r="D1" s="43"/>
      <c r="E1" s="43"/>
      <c r="F1" s="43"/>
      <c r="G1" s="43"/>
      <c r="H1" s="43"/>
      <c r="I1" s="43"/>
      <c r="J1" s="43"/>
      <c r="K1" s="43"/>
    </row>
    <row r="2" spans="1:14" ht="15" customHeight="1" x14ac:dyDescent="0.25">
      <c r="C2" s="43"/>
      <c r="D2" s="43"/>
      <c r="E2" s="43"/>
      <c r="F2" s="43"/>
      <c r="G2" s="43"/>
      <c r="H2" s="43"/>
      <c r="I2" s="43"/>
      <c r="J2" s="43"/>
      <c r="K2" s="43"/>
    </row>
    <row r="3" spans="1:14" ht="15" customHeight="1" x14ac:dyDescent="0.25">
      <c r="C3" s="44" t="s">
        <v>18</v>
      </c>
      <c r="D3" s="44"/>
      <c r="E3" s="44"/>
      <c r="F3" s="44"/>
      <c r="G3" s="44"/>
    </row>
    <row r="4" spans="1:14" ht="15" customHeight="1" x14ac:dyDescent="0.25">
      <c r="C4" s="44"/>
      <c r="D4" s="44"/>
      <c r="E4" s="44"/>
      <c r="F4" s="44"/>
      <c r="G4" s="44"/>
      <c r="H4" s="45" t="s">
        <v>19</v>
      </c>
      <c r="I4" s="38"/>
      <c r="J4" s="39"/>
      <c r="K4" s="40"/>
    </row>
    <row r="5" spans="1:14" ht="12.75" customHeight="1" x14ac:dyDescent="0.25"/>
    <row r="6" spans="1:14" ht="0.75" hidden="1" customHeight="1" x14ac:dyDescent="0.25"/>
    <row r="7" spans="1:14" ht="69.75" customHeight="1" x14ac:dyDescent="0.25">
      <c r="A7" s="46" t="s">
        <v>1</v>
      </c>
      <c r="B7" s="46" t="s">
        <v>8</v>
      </c>
      <c r="C7" s="46" t="s">
        <v>0</v>
      </c>
      <c r="D7" s="47" t="s">
        <v>7</v>
      </c>
      <c r="E7" s="46" t="s">
        <v>9</v>
      </c>
      <c r="F7" s="48" t="s">
        <v>54</v>
      </c>
      <c r="G7" s="48" t="s">
        <v>55</v>
      </c>
      <c r="H7" s="48" t="s">
        <v>56</v>
      </c>
      <c r="I7" s="48" t="s">
        <v>57</v>
      </c>
      <c r="J7" s="48" t="s">
        <v>15</v>
      </c>
      <c r="K7" s="49" t="s">
        <v>14</v>
      </c>
      <c r="L7" s="49" t="s">
        <v>58</v>
      </c>
      <c r="M7" s="49" t="s">
        <v>59</v>
      </c>
      <c r="N7" s="49" t="s">
        <v>22</v>
      </c>
    </row>
    <row r="8" spans="1:14" x14ac:dyDescent="0.25">
      <c r="A8" s="50"/>
      <c r="B8" s="51" t="s">
        <v>5</v>
      </c>
      <c r="C8" s="52" t="s">
        <v>2</v>
      </c>
      <c r="D8" s="51"/>
      <c r="E8" s="53"/>
      <c r="F8" s="51"/>
      <c r="G8" s="54"/>
      <c r="H8" s="54"/>
      <c r="I8" s="54"/>
      <c r="J8" s="54"/>
      <c r="K8" s="54"/>
      <c r="L8" s="54"/>
      <c r="M8" s="54"/>
      <c r="N8" s="54"/>
    </row>
    <row r="9" spans="1:14" x14ac:dyDescent="0.25">
      <c r="A9" s="55"/>
      <c r="B9" s="56" t="s">
        <v>6</v>
      </c>
      <c r="C9" s="57" t="s">
        <v>3</v>
      </c>
      <c r="D9" s="57"/>
      <c r="E9" s="58"/>
      <c r="F9" s="57"/>
      <c r="G9" s="59"/>
      <c r="H9" s="59"/>
      <c r="I9" s="59"/>
      <c r="J9" s="59"/>
      <c r="K9" s="59"/>
      <c r="L9" s="59"/>
      <c r="M9" s="59"/>
      <c r="N9" s="59"/>
    </row>
    <row r="10" spans="1:14" s="63" customFormat="1" ht="22.5" customHeight="1" x14ac:dyDescent="0.25">
      <c r="A10" s="60"/>
      <c r="B10" s="60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2"/>
    </row>
    <row r="11" spans="1:14" s="63" customFormat="1" ht="22.5" customHeight="1" x14ac:dyDescent="0.25">
      <c r="A11" s="60"/>
      <c r="B11" s="60"/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1:14" s="63" customFormat="1" ht="24.95" customHeight="1" x14ac:dyDescent="0.25">
      <c r="A12" s="60"/>
      <c r="B12" s="60"/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1:14" s="63" customFormat="1" ht="24.95" customHeight="1" x14ac:dyDescent="0.25">
      <c r="A13" s="60"/>
      <c r="B13" s="60"/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2"/>
    </row>
    <row r="14" spans="1:14" s="63" customFormat="1" ht="24.95" customHeight="1" x14ac:dyDescent="0.25">
      <c r="A14" s="60"/>
      <c r="B14" s="60"/>
      <c r="C14" s="60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2"/>
    </row>
    <row r="15" spans="1:14" s="63" customFormat="1" ht="24.95" customHeight="1" x14ac:dyDescent="0.25">
      <c r="A15" s="60"/>
      <c r="B15" s="60"/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1:14" s="63" customFormat="1" ht="24.95" customHeight="1" x14ac:dyDescent="0.25">
      <c r="A16" s="60"/>
      <c r="B16" s="60"/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</row>
    <row r="17" spans="1:14" s="63" customFormat="1" ht="24.95" customHeight="1" x14ac:dyDescent="0.25">
      <c r="A17" s="60"/>
      <c r="B17" s="60"/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s="63" customFormat="1" ht="24.95" customHeight="1" x14ac:dyDescent="0.25">
      <c r="A18" s="60"/>
      <c r="B18" s="60"/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2"/>
    </row>
    <row r="19" spans="1:14" s="63" customFormat="1" ht="24.95" customHeight="1" x14ac:dyDescent="0.25">
      <c r="A19" s="60"/>
      <c r="B19" s="60"/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2"/>
    </row>
    <row r="20" spans="1:14" s="63" customFormat="1" ht="24.95" customHeight="1" x14ac:dyDescent="0.25"/>
    <row r="21" spans="1:14" s="63" customFormat="1" ht="24.95" customHeight="1" x14ac:dyDescent="0.25"/>
    <row r="22" spans="1:14" s="63" customFormat="1" ht="24.95" customHeight="1" x14ac:dyDescent="0.25"/>
    <row r="23" spans="1:14" s="63" customFormat="1" ht="24.95" customHeight="1" x14ac:dyDescent="0.25"/>
    <row r="24" spans="1:14" s="63" customFormat="1" ht="24.95" customHeight="1" x14ac:dyDescent="0.25"/>
    <row r="25" spans="1:14" s="63" customFormat="1" x14ac:dyDescent="0.25"/>
    <row r="26" spans="1:14" s="63" customFormat="1" x14ac:dyDescent="0.25"/>
    <row r="27" spans="1:14" s="63" customFormat="1" x14ac:dyDescent="0.25"/>
    <row r="28" spans="1:14" s="63" customFormat="1" x14ac:dyDescent="0.25"/>
    <row r="29" spans="1:14" s="63" customFormat="1" x14ac:dyDescent="0.25"/>
    <row r="30" spans="1:14" s="63" customFormat="1" x14ac:dyDescent="0.25"/>
    <row r="31" spans="1:14" s="63" customFormat="1" x14ac:dyDescent="0.25"/>
    <row r="32" spans="1:14" s="63" customFormat="1" x14ac:dyDescent="0.25"/>
    <row r="33" s="63" customFormat="1" x14ac:dyDescent="0.25"/>
    <row r="34" s="63" customFormat="1" x14ac:dyDescent="0.25"/>
    <row r="35" s="63" customFormat="1" x14ac:dyDescent="0.25"/>
    <row r="36" s="63" customFormat="1" x14ac:dyDescent="0.25"/>
    <row r="37" s="63" customFormat="1" x14ac:dyDescent="0.25"/>
    <row r="38" s="63" customFormat="1" x14ac:dyDescent="0.25"/>
    <row r="39" s="63" customFormat="1" x14ac:dyDescent="0.25"/>
    <row r="40" s="63" customFormat="1" x14ac:dyDescent="0.25"/>
    <row r="41" s="63" customFormat="1" x14ac:dyDescent="0.25"/>
    <row r="42" s="63" customFormat="1" x14ac:dyDescent="0.25"/>
    <row r="43" s="63" customFormat="1" x14ac:dyDescent="0.25"/>
    <row r="44" s="63" customFormat="1" x14ac:dyDescent="0.25"/>
    <row r="45" s="63" customFormat="1" x14ac:dyDescent="0.25"/>
    <row r="46" s="63" customFormat="1" x14ac:dyDescent="0.25"/>
    <row r="47" s="63" customFormat="1" x14ac:dyDescent="0.25"/>
    <row r="48" s="63" customFormat="1" x14ac:dyDescent="0.25"/>
    <row r="49" s="63" customFormat="1" x14ac:dyDescent="0.25"/>
    <row r="50" s="63" customFormat="1" x14ac:dyDescent="0.25"/>
    <row r="51" s="63" customFormat="1" x14ac:dyDescent="0.25"/>
    <row r="52" s="63" customFormat="1" x14ac:dyDescent="0.25"/>
    <row r="53" s="63" customFormat="1" x14ac:dyDescent="0.25"/>
    <row r="54" s="63" customFormat="1" x14ac:dyDescent="0.25"/>
    <row r="55" s="63" customFormat="1" x14ac:dyDescent="0.25"/>
    <row r="56" s="63" customFormat="1" x14ac:dyDescent="0.25"/>
    <row r="57" s="63" customFormat="1" x14ac:dyDescent="0.25"/>
    <row r="58" s="63" customFormat="1" x14ac:dyDescent="0.25"/>
    <row r="59" s="63" customFormat="1" x14ac:dyDescent="0.25"/>
    <row r="60" s="63" customFormat="1" x14ac:dyDescent="0.25"/>
    <row r="61" s="63" customFormat="1" x14ac:dyDescent="0.25"/>
    <row r="62" s="63" customFormat="1" x14ac:dyDescent="0.25"/>
    <row r="63" s="63" customFormat="1" x14ac:dyDescent="0.25"/>
    <row r="64" s="63" customFormat="1" x14ac:dyDescent="0.25"/>
    <row r="65" s="63" customFormat="1" x14ac:dyDescent="0.25"/>
    <row r="66" s="63" customFormat="1" x14ac:dyDescent="0.25"/>
    <row r="67" s="63" customFormat="1" x14ac:dyDescent="0.25"/>
    <row r="68" s="63" customFormat="1" x14ac:dyDescent="0.25"/>
    <row r="69" s="63" customFormat="1" x14ac:dyDescent="0.25"/>
    <row r="70" s="63" customFormat="1" x14ac:dyDescent="0.25"/>
    <row r="71" s="63" customFormat="1" x14ac:dyDescent="0.25"/>
    <row r="72" s="63" customFormat="1" x14ac:dyDescent="0.25"/>
    <row r="73" s="63" customFormat="1" x14ac:dyDescent="0.25"/>
    <row r="74" s="63" customFormat="1" x14ac:dyDescent="0.25"/>
    <row r="75" s="63" customFormat="1" x14ac:dyDescent="0.25"/>
    <row r="76" s="63" customFormat="1" x14ac:dyDescent="0.25"/>
    <row r="77" s="63" customFormat="1" x14ac:dyDescent="0.25"/>
    <row r="78" s="63" customFormat="1" x14ac:dyDescent="0.25"/>
    <row r="79" s="63" customFormat="1" x14ac:dyDescent="0.25"/>
    <row r="80" s="63" customFormat="1" x14ac:dyDescent="0.25"/>
    <row r="81" s="63" customFormat="1" x14ac:dyDescent="0.25"/>
    <row r="82" s="63" customFormat="1" x14ac:dyDescent="0.25"/>
    <row r="83" s="63" customFormat="1" x14ac:dyDescent="0.25"/>
    <row r="84" s="63" customFormat="1" x14ac:dyDescent="0.25"/>
    <row r="85" s="63" customFormat="1" x14ac:dyDescent="0.25"/>
    <row r="86" s="63" customFormat="1" x14ac:dyDescent="0.25"/>
    <row r="87" s="63" customFormat="1" x14ac:dyDescent="0.25"/>
    <row r="88" s="63" customFormat="1" x14ac:dyDescent="0.25"/>
    <row r="89" s="63" customFormat="1" x14ac:dyDescent="0.25"/>
    <row r="90" s="63" customFormat="1" x14ac:dyDescent="0.25"/>
    <row r="91" s="63" customFormat="1" x14ac:dyDescent="0.25"/>
    <row r="92" s="63" customFormat="1" x14ac:dyDescent="0.25"/>
    <row r="93" s="63" customFormat="1" x14ac:dyDescent="0.25"/>
    <row r="94" s="63" customFormat="1" x14ac:dyDescent="0.25"/>
    <row r="95" s="63" customFormat="1" x14ac:dyDescent="0.25"/>
    <row r="96" s="63" customFormat="1" x14ac:dyDescent="0.25"/>
    <row r="97" s="63" customFormat="1" x14ac:dyDescent="0.25"/>
    <row r="98" s="63" customFormat="1" x14ac:dyDescent="0.25"/>
    <row r="99" s="63" customFormat="1" x14ac:dyDescent="0.25"/>
    <row r="100" s="63" customFormat="1" x14ac:dyDescent="0.25"/>
    <row r="101" s="63" customFormat="1" x14ac:dyDescent="0.25"/>
    <row r="102" s="63" customFormat="1" x14ac:dyDescent="0.25"/>
    <row r="103" s="63" customFormat="1" x14ac:dyDescent="0.25"/>
    <row r="104" s="63" customFormat="1" x14ac:dyDescent="0.25"/>
    <row r="105" s="63" customFormat="1" x14ac:dyDescent="0.25"/>
    <row r="106" s="63" customFormat="1" x14ac:dyDescent="0.25"/>
    <row r="107" s="63" customFormat="1" x14ac:dyDescent="0.25"/>
    <row r="108" s="63" customFormat="1" x14ac:dyDescent="0.25"/>
    <row r="109" s="63" customFormat="1" x14ac:dyDescent="0.25"/>
    <row r="110" s="63" customFormat="1" x14ac:dyDescent="0.25"/>
    <row r="111" s="63" customFormat="1" x14ac:dyDescent="0.25"/>
    <row r="112" s="63" customFormat="1" x14ac:dyDescent="0.25"/>
    <row r="113" s="63" customFormat="1" x14ac:dyDescent="0.25"/>
    <row r="114" s="63" customFormat="1" x14ac:dyDescent="0.25"/>
    <row r="115" s="63" customFormat="1" x14ac:dyDescent="0.25"/>
    <row r="116" s="63" customFormat="1" x14ac:dyDescent="0.25"/>
    <row r="117" s="63" customFormat="1" x14ac:dyDescent="0.25"/>
    <row r="118" s="63" customFormat="1" x14ac:dyDescent="0.25"/>
    <row r="119" s="63" customFormat="1" x14ac:dyDescent="0.25"/>
    <row r="120" s="63" customFormat="1" x14ac:dyDescent="0.25"/>
    <row r="121" s="63" customFormat="1" x14ac:dyDescent="0.25"/>
    <row r="122" s="63" customFormat="1" x14ac:dyDescent="0.25"/>
    <row r="123" s="63" customFormat="1" x14ac:dyDescent="0.25"/>
    <row r="124" s="63" customFormat="1" x14ac:dyDescent="0.25"/>
    <row r="125" s="63" customFormat="1" x14ac:dyDescent="0.25"/>
    <row r="126" s="63" customFormat="1" x14ac:dyDescent="0.25"/>
    <row r="127" s="63" customFormat="1" x14ac:dyDescent="0.25"/>
    <row r="128" s="63" customFormat="1" x14ac:dyDescent="0.25"/>
    <row r="129" s="63" customFormat="1" x14ac:dyDescent="0.25"/>
    <row r="130" s="63" customFormat="1" x14ac:dyDescent="0.25"/>
    <row r="131" s="63" customFormat="1" x14ac:dyDescent="0.25"/>
    <row r="132" s="63" customFormat="1" x14ac:dyDescent="0.25"/>
    <row r="133" s="63" customFormat="1" x14ac:dyDescent="0.25"/>
    <row r="134" s="63" customFormat="1" x14ac:dyDescent="0.25"/>
    <row r="135" s="63" customFormat="1" x14ac:dyDescent="0.25"/>
    <row r="136" s="63" customFormat="1" x14ac:dyDescent="0.25"/>
    <row r="137" s="63" customFormat="1" x14ac:dyDescent="0.25"/>
    <row r="138" s="63" customFormat="1" x14ac:dyDescent="0.25"/>
    <row r="139" s="63" customFormat="1" x14ac:dyDescent="0.25"/>
    <row r="140" s="63" customFormat="1" x14ac:dyDescent="0.25"/>
    <row r="141" s="63" customFormat="1" x14ac:dyDescent="0.25"/>
    <row r="142" s="63" customFormat="1" x14ac:dyDescent="0.25"/>
    <row r="143" s="63" customFormat="1" x14ac:dyDescent="0.25"/>
    <row r="144" s="63" customFormat="1" x14ac:dyDescent="0.25"/>
    <row r="145" s="63" customFormat="1" x14ac:dyDescent="0.25"/>
    <row r="146" s="63" customFormat="1" x14ac:dyDescent="0.25"/>
    <row r="147" s="63" customFormat="1" x14ac:dyDescent="0.25"/>
    <row r="148" s="63" customFormat="1" x14ac:dyDescent="0.25"/>
    <row r="149" s="63" customFormat="1" x14ac:dyDescent="0.25"/>
    <row r="150" s="63" customFormat="1" x14ac:dyDescent="0.25"/>
    <row r="151" s="63" customFormat="1" x14ac:dyDescent="0.25"/>
    <row r="152" s="63" customFormat="1" x14ac:dyDescent="0.25"/>
    <row r="153" s="63" customFormat="1" x14ac:dyDescent="0.25"/>
    <row r="154" s="63" customFormat="1" x14ac:dyDescent="0.25"/>
    <row r="155" s="63" customFormat="1" x14ac:dyDescent="0.25"/>
    <row r="156" s="63" customFormat="1" x14ac:dyDescent="0.25"/>
    <row r="157" s="63" customFormat="1" x14ac:dyDescent="0.25"/>
    <row r="158" s="63" customFormat="1" x14ac:dyDescent="0.25"/>
    <row r="159" s="63" customFormat="1" x14ac:dyDescent="0.25"/>
    <row r="160" s="63" customFormat="1" x14ac:dyDescent="0.25"/>
    <row r="161" s="63" customFormat="1" x14ac:dyDescent="0.25"/>
    <row r="162" s="63" customFormat="1" x14ac:dyDescent="0.25"/>
    <row r="163" s="63" customFormat="1" x14ac:dyDescent="0.25"/>
    <row r="164" s="63" customFormat="1" x14ac:dyDescent="0.25"/>
    <row r="165" s="63" customFormat="1" x14ac:dyDescent="0.25"/>
    <row r="166" s="63" customFormat="1" x14ac:dyDescent="0.25"/>
    <row r="167" s="63" customFormat="1" x14ac:dyDescent="0.25"/>
    <row r="168" s="63" customFormat="1" x14ac:dyDescent="0.25"/>
    <row r="169" s="63" customFormat="1" x14ac:dyDescent="0.25"/>
    <row r="170" s="63" customFormat="1" x14ac:dyDescent="0.25"/>
    <row r="171" s="63" customFormat="1" x14ac:dyDescent="0.25"/>
    <row r="172" s="63" customFormat="1" x14ac:dyDescent="0.25"/>
    <row r="173" s="63" customFormat="1" x14ac:dyDescent="0.25"/>
    <row r="174" s="63" customFormat="1" x14ac:dyDescent="0.25"/>
    <row r="175" s="63" customFormat="1" x14ac:dyDescent="0.25"/>
    <row r="176" s="63" customFormat="1" x14ac:dyDescent="0.25"/>
    <row r="177" s="63" customFormat="1" x14ac:dyDescent="0.25"/>
    <row r="178" s="63" customFormat="1" x14ac:dyDescent="0.25"/>
    <row r="179" s="63" customFormat="1" x14ac:dyDescent="0.25"/>
    <row r="180" s="63" customFormat="1" x14ac:dyDescent="0.25"/>
    <row r="181" s="63" customFormat="1" x14ac:dyDescent="0.25"/>
    <row r="182" s="63" customFormat="1" x14ac:dyDescent="0.25"/>
    <row r="183" s="63" customFormat="1" x14ac:dyDescent="0.25"/>
    <row r="184" s="63" customFormat="1" x14ac:dyDescent="0.25"/>
    <row r="185" s="63" customFormat="1" x14ac:dyDescent="0.25"/>
    <row r="186" s="63" customFormat="1" x14ac:dyDescent="0.25"/>
    <row r="187" s="63" customFormat="1" x14ac:dyDescent="0.25"/>
    <row r="188" s="63" customFormat="1" x14ac:dyDescent="0.25"/>
    <row r="189" s="63" customFormat="1" x14ac:dyDescent="0.25"/>
    <row r="190" s="63" customFormat="1" x14ac:dyDescent="0.25"/>
    <row r="191" s="63" customFormat="1" x14ac:dyDescent="0.25"/>
    <row r="192" s="63" customFormat="1" x14ac:dyDescent="0.25"/>
    <row r="193" s="63" customFormat="1" x14ac:dyDescent="0.25"/>
    <row r="194" s="63" customFormat="1" x14ac:dyDescent="0.25"/>
    <row r="195" s="63" customFormat="1" x14ac:dyDescent="0.25"/>
    <row r="196" s="63" customFormat="1" x14ac:dyDescent="0.25"/>
    <row r="197" s="63" customFormat="1" x14ac:dyDescent="0.25"/>
    <row r="198" s="63" customFormat="1" x14ac:dyDescent="0.25"/>
    <row r="199" s="63" customFormat="1" x14ac:dyDescent="0.25"/>
    <row r="200" s="63" customFormat="1" x14ac:dyDescent="0.25"/>
    <row r="201" s="63" customFormat="1" x14ac:dyDescent="0.25"/>
    <row r="202" s="63" customFormat="1" x14ac:dyDescent="0.25"/>
    <row r="203" s="63" customFormat="1" x14ac:dyDescent="0.25"/>
    <row r="204" s="63" customFormat="1" x14ac:dyDescent="0.25"/>
    <row r="205" s="63" customFormat="1" x14ac:dyDescent="0.25"/>
    <row r="206" s="63" customFormat="1" x14ac:dyDescent="0.25"/>
    <row r="207" s="63" customFormat="1" x14ac:dyDescent="0.25"/>
    <row r="208" s="63" customFormat="1" x14ac:dyDescent="0.25"/>
    <row r="209" s="63" customFormat="1" x14ac:dyDescent="0.25"/>
    <row r="210" s="63" customFormat="1" x14ac:dyDescent="0.25"/>
    <row r="211" s="63" customFormat="1" x14ac:dyDescent="0.25"/>
    <row r="212" s="63" customFormat="1" x14ac:dyDescent="0.25"/>
    <row r="213" s="63" customFormat="1" x14ac:dyDescent="0.25"/>
    <row r="214" s="63" customFormat="1" x14ac:dyDescent="0.25"/>
    <row r="215" s="63" customFormat="1" x14ac:dyDescent="0.25"/>
    <row r="216" s="63" customFormat="1" x14ac:dyDescent="0.25"/>
    <row r="217" s="63" customFormat="1" x14ac:dyDescent="0.25"/>
    <row r="218" s="63" customFormat="1" x14ac:dyDescent="0.25"/>
    <row r="219" s="63" customFormat="1" x14ac:dyDescent="0.25"/>
    <row r="220" s="63" customFormat="1" x14ac:dyDescent="0.25"/>
    <row r="221" s="63" customFormat="1" x14ac:dyDescent="0.25"/>
    <row r="222" s="63" customFormat="1" x14ac:dyDescent="0.25"/>
    <row r="223" s="63" customFormat="1" x14ac:dyDescent="0.25"/>
    <row r="224" s="63" customFormat="1" x14ac:dyDescent="0.25"/>
    <row r="225" s="63" customFormat="1" x14ac:dyDescent="0.25"/>
    <row r="226" s="63" customFormat="1" x14ac:dyDescent="0.25"/>
    <row r="227" s="63" customFormat="1" x14ac:dyDescent="0.25"/>
    <row r="228" s="63" customFormat="1" x14ac:dyDescent="0.25"/>
    <row r="229" s="63" customFormat="1" x14ac:dyDescent="0.25"/>
  </sheetData>
  <sheetProtection algorithmName="SHA-512" hashValue="yZII+yJk0GHecuYNjd3THHEK1lXL9U1sjfECMiL2tJacGci9vnhK6VMz5r+D4rWxufflOCczG8LOnU2MVTpaAg==" saltValue="dbB5lxebgJY9ReOPeX0bAA==" spinCount="100000" sheet="1" objects="1" scenarios="1"/>
  <mergeCells count="3">
    <mergeCell ref="C3:G4"/>
    <mergeCell ref="I4:K4"/>
    <mergeCell ref="C1:K2"/>
  </mergeCells>
  <conditionalFormatting sqref="F10:G19">
    <cfRule type="expression" dxfId="3" priority="4">
      <formula>C10="Rehabilitation"</formula>
    </cfRule>
  </conditionalFormatting>
  <conditionalFormatting sqref="H10:H19">
    <cfRule type="expression" dxfId="2" priority="3">
      <formula>C10="Purchase"</formula>
    </cfRule>
  </conditionalFormatting>
  <conditionalFormatting sqref="G10:G19">
    <cfRule type="expression" dxfId="1" priority="2">
      <formula>C10="Rehabilitation"</formula>
    </cfRule>
  </conditionalFormatting>
  <conditionalFormatting sqref="I10:I19">
    <cfRule type="expression" dxfId="0" priority="1">
      <formula>C10="Purchase"</formula>
    </cfRule>
  </conditionalFormatting>
  <dataValidations count="2">
    <dataValidation type="list" allowBlank="1" showInputMessage="1" showErrorMessage="1" sqref="B10:B19">
      <formula1>"Urban, Rural"</formula1>
    </dataValidation>
    <dataValidation type="list" allowBlank="1" showInputMessage="1" showErrorMessage="1" sqref="C10:C19">
      <formula1>"Purchase, Rehabilitation"</formula1>
    </dataValidation>
  </dataValidations>
  <pageMargins left="0.7" right="0.7" top="0.75" bottom="0.75" header="0.3" footer="0.3"/>
  <pageSetup paperSize="5" scale="6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3"/>
  <sheetViews>
    <sheetView zoomScale="90" zoomScaleNormal="90" workbookViewId="0">
      <selection activeCell="C12" sqref="C12"/>
    </sheetView>
  </sheetViews>
  <sheetFormatPr defaultRowHeight="15" x14ac:dyDescent="0.25"/>
  <cols>
    <col min="1" max="3" width="14.7109375" customWidth="1"/>
    <col min="4" max="13" width="16.7109375" customWidth="1"/>
    <col min="14" max="14" width="37" customWidth="1"/>
    <col min="15" max="15" width="18.42578125" customWidth="1"/>
    <col min="16" max="16" width="18.85546875" customWidth="1"/>
    <col min="17" max="17" width="18.28515625" customWidth="1"/>
    <col min="18" max="18" width="18" customWidth="1"/>
    <col min="19" max="19" width="18.7109375" customWidth="1"/>
    <col min="20" max="20" width="16.140625" customWidth="1"/>
    <col min="21" max="21" width="17.85546875" customWidth="1"/>
  </cols>
  <sheetData>
    <row r="1" spans="1:21" ht="15" customHeight="1" x14ac:dyDescent="0.25">
      <c r="C1" s="41" t="s">
        <v>17</v>
      </c>
      <c r="D1" s="41"/>
      <c r="E1" s="41"/>
      <c r="F1" s="41"/>
      <c r="G1" s="41"/>
      <c r="H1" s="41"/>
      <c r="I1" s="41"/>
      <c r="J1" s="41"/>
      <c r="K1" s="41"/>
    </row>
    <row r="2" spans="1:21" ht="15" customHeight="1" x14ac:dyDescent="0.25">
      <c r="C2" s="41"/>
      <c r="D2" s="41"/>
      <c r="E2" s="41"/>
      <c r="F2" s="41"/>
      <c r="G2" s="41"/>
      <c r="H2" s="41"/>
      <c r="I2" s="41"/>
      <c r="J2" s="41"/>
      <c r="K2" s="41"/>
    </row>
    <row r="3" spans="1:21" ht="15" customHeight="1" x14ac:dyDescent="0.25">
      <c r="C3" s="37" t="s">
        <v>18</v>
      </c>
      <c r="D3" s="37"/>
      <c r="E3" s="37"/>
      <c r="F3" s="37"/>
      <c r="G3" s="37"/>
    </row>
    <row r="4" spans="1:21" ht="15" customHeight="1" x14ac:dyDescent="0.25">
      <c r="C4" s="37"/>
      <c r="D4" s="37"/>
      <c r="E4" s="37"/>
      <c r="F4" s="37"/>
      <c r="G4" s="37"/>
      <c r="H4" s="17" t="s">
        <v>19</v>
      </c>
      <c r="I4" s="38"/>
      <c r="J4" s="39"/>
      <c r="K4" s="40"/>
    </row>
    <row r="5" spans="1:21" ht="12.75" customHeight="1" x14ac:dyDescent="0.25"/>
    <row r="6" spans="1:21" ht="0.75" hidden="1" customHeight="1" x14ac:dyDescent="0.25"/>
    <row r="7" spans="1:21" ht="51.75" customHeight="1" x14ac:dyDescent="0.25">
      <c r="A7" s="8" t="s">
        <v>1</v>
      </c>
      <c r="B7" s="8" t="s">
        <v>8</v>
      </c>
      <c r="C7" s="8" t="s">
        <v>0</v>
      </c>
      <c r="D7" s="9" t="s">
        <v>7</v>
      </c>
      <c r="E7" s="8" t="s">
        <v>9</v>
      </c>
      <c r="F7" s="11" t="s">
        <v>12</v>
      </c>
      <c r="G7" s="11" t="s">
        <v>10</v>
      </c>
      <c r="H7" s="11" t="s">
        <v>13</v>
      </c>
      <c r="I7" s="11" t="s">
        <v>11</v>
      </c>
      <c r="J7" s="11" t="s">
        <v>15</v>
      </c>
      <c r="K7" s="12" t="s">
        <v>47</v>
      </c>
      <c r="L7" s="12" t="s">
        <v>46</v>
      </c>
      <c r="M7" s="12" t="s">
        <v>16</v>
      </c>
      <c r="N7" s="12" t="s">
        <v>22</v>
      </c>
      <c r="O7" s="21" t="s">
        <v>30</v>
      </c>
      <c r="P7" s="21" t="s">
        <v>25</v>
      </c>
      <c r="Q7" s="21" t="s">
        <v>26</v>
      </c>
      <c r="R7" s="21" t="s">
        <v>27</v>
      </c>
      <c r="S7" s="21" t="s">
        <v>28</v>
      </c>
      <c r="T7" s="21" t="s">
        <v>29</v>
      </c>
      <c r="U7" s="21" t="s">
        <v>52</v>
      </c>
    </row>
    <row r="8" spans="1:21" x14ac:dyDescent="0.25">
      <c r="A8" s="13"/>
      <c r="B8" s="1" t="s">
        <v>6</v>
      </c>
      <c r="C8" s="4" t="s">
        <v>2</v>
      </c>
      <c r="D8" s="1"/>
      <c r="E8" s="2"/>
      <c r="F8" s="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s="14"/>
      <c r="B9" s="5" t="s">
        <v>5</v>
      </c>
      <c r="C9" s="6" t="s">
        <v>3</v>
      </c>
      <c r="D9" s="6"/>
      <c r="E9" s="10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2.5" customHeight="1" x14ac:dyDescent="0.25">
      <c r="A10" s="15" t="s">
        <v>4</v>
      </c>
      <c r="B10" s="23" t="s">
        <v>5</v>
      </c>
      <c r="C10" s="23" t="s">
        <v>3</v>
      </c>
      <c r="D10" s="24">
        <v>24</v>
      </c>
      <c r="E10" s="24">
        <v>18</v>
      </c>
      <c r="F10" s="24"/>
      <c r="G10" s="24"/>
      <c r="H10" s="24"/>
      <c r="I10" s="24"/>
      <c r="J10" s="24">
        <v>6</v>
      </c>
      <c r="K10" s="16">
        <f>D10-E10</f>
        <v>6</v>
      </c>
      <c r="L10" s="16">
        <f>E10+J10</f>
        <v>24</v>
      </c>
      <c r="M10" s="16">
        <f>D10-L10</f>
        <v>0</v>
      </c>
      <c r="N10" s="25"/>
      <c r="O10" s="18"/>
      <c r="P10" s="18"/>
      <c r="Q10" s="18">
        <v>18</v>
      </c>
      <c r="R10" s="22">
        <v>44774</v>
      </c>
      <c r="S10" s="22">
        <v>45015</v>
      </c>
      <c r="T10" s="18">
        <v>23</v>
      </c>
      <c r="U10" s="26">
        <f>Q10/T10</f>
        <v>0.78260869565217395</v>
      </c>
    </row>
    <row r="11" spans="1:21" ht="22.5" customHeight="1" x14ac:dyDescent="0.25">
      <c r="A11" s="15"/>
      <c r="B11" s="23"/>
      <c r="C11" s="23"/>
      <c r="D11" s="24">
        <v>24</v>
      </c>
      <c r="E11" s="24">
        <v>10</v>
      </c>
      <c r="F11" s="24"/>
      <c r="G11" s="24"/>
      <c r="H11" s="24"/>
      <c r="I11" s="24"/>
      <c r="J11" s="24">
        <v>6</v>
      </c>
      <c r="K11" s="16">
        <f t="shared" ref="K11:K19" si="0">D11-E11</f>
        <v>14</v>
      </c>
      <c r="L11" s="16">
        <f t="shared" ref="L11:L19" si="1">E11+J11</f>
        <v>16</v>
      </c>
      <c r="M11" s="16">
        <f t="shared" ref="M11:M19" si="2">D11-L11</f>
        <v>8</v>
      </c>
      <c r="N11" s="25"/>
      <c r="O11" s="18"/>
      <c r="P11" s="18"/>
      <c r="Q11" s="18">
        <v>10</v>
      </c>
      <c r="R11" s="22">
        <v>44774</v>
      </c>
      <c r="S11" s="22">
        <v>44956</v>
      </c>
      <c r="T11" s="18">
        <v>23</v>
      </c>
      <c r="U11" s="26">
        <f t="shared" ref="U11:U14" si="3">Q11/T11</f>
        <v>0.43478260869565216</v>
      </c>
    </row>
    <row r="12" spans="1:21" ht="24.95" customHeight="1" x14ac:dyDescent="0.25">
      <c r="A12" s="15"/>
      <c r="B12" s="23"/>
      <c r="C12" s="23"/>
      <c r="D12" s="24">
        <v>24</v>
      </c>
      <c r="E12" s="24">
        <v>6</v>
      </c>
      <c r="F12" s="24"/>
      <c r="G12" s="24"/>
      <c r="H12" s="24"/>
      <c r="I12" s="24"/>
      <c r="J12" s="24">
        <v>6</v>
      </c>
      <c r="K12" s="16">
        <f t="shared" si="0"/>
        <v>18</v>
      </c>
      <c r="L12" s="16">
        <f t="shared" si="1"/>
        <v>12</v>
      </c>
      <c r="M12" s="16">
        <f t="shared" si="2"/>
        <v>12</v>
      </c>
      <c r="N12" s="25"/>
      <c r="O12" s="18"/>
      <c r="P12" s="18"/>
      <c r="Q12" s="18">
        <v>6</v>
      </c>
      <c r="R12" s="22">
        <v>44774</v>
      </c>
      <c r="S12" s="22">
        <v>45015</v>
      </c>
      <c r="T12" s="18">
        <v>16</v>
      </c>
      <c r="U12" s="26">
        <f t="shared" si="3"/>
        <v>0.375</v>
      </c>
    </row>
    <row r="13" spans="1:21" ht="24.95" customHeight="1" x14ac:dyDescent="0.25">
      <c r="A13" s="15"/>
      <c r="B13" s="23"/>
      <c r="C13" s="23"/>
      <c r="D13" s="24">
        <v>24</v>
      </c>
      <c r="E13" s="24">
        <v>8</v>
      </c>
      <c r="F13" s="24"/>
      <c r="G13" s="24"/>
      <c r="H13" s="24"/>
      <c r="I13" s="24"/>
      <c r="J13" s="24">
        <v>4</v>
      </c>
      <c r="K13" s="16">
        <f t="shared" si="0"/>
        <v>16</v>
      </c>
      <c r="L13" s="16">
        <f t="shared" si="1"/>
        <v>12</v>
      </c>
      <c r="M13" s="16">
        <f t="shared" si="2"/>
        <v>12</v>
      </c>
      <c r="N13" s="25"/>
      <c r="O13" s="18"/>
      <c r="P13" s="18"/>
      <c r="Q13" s="18">
        <v>8</v>
      </c>
      <c r="R13" s="22">
        <v>44774</v>
      </c>
      <c r="S13" s="22">
        <v>44956</v>
      </c>
      <c r="T13" s="18">
        <v>15</v>
      </c>
      <c r="U13" s="26">
        <f t="shared" si="3"/>
        <v>0.53333333333333333</v>
      </c>
    </row>
    <row r="14" spans="1:21" ht="24.95" customHeight="1" x14ac:dyDescent="0.25">
      <c r="A14" s="15"/>
      <c r="B14" s="23"/>
      <c r="C14" s="23"/>
      <c r="D14" s="24">
        <v>24</v>
      </c>
      <c r="E14" s="24">
        <v>3</v>
      </c>
      <c r="F14" s="24"/>
      <c r="G14" s="24"/>
      <c r="H14" s="24"/>
      <c r="I14" s="24"/>
      <c r="J14" s="24">
        <v>4</v>
      </c>
      <c r="K14" s="16">
        <f t="shared" si="0"/>
        <v>21</v>
      </c>
      <c r="L14" s="16">
        <f t="shared" si="1"/>
        <v>7</v>
      </c>
      <c r="M14" s="16">
        <f t="shared" si="2"/>
        <v>17</v>
      </c>
      <c r="N14" s="25"/>
      <c r="O14" s="18"/>
      <c r="P14" s="18"/>
      <c r="Q14" s="18">
        <v>3</v>
      </c>
      <c r="R14" s="22">
        <v>44409</v>
      </c>
      <c r="S14" s="22">
        <v>44774</v>
      </c>
      <c r="T14" s="18">
        <v>7</v>
      </c>
      <c r="U14" s="26">
        <f t="shared" si="3"/>
        <v>0.42857142857142855</v>
      </c>
    </row>
    <row r="15" spans="1:21" ht="24.95" customHeight="1" x14ac:dyDescent="0.25">
      <c r="A15" s="15"/>
      <c r="B15" s="23"/>
      <c r="C15" s="23"/>
      <c r="D15" s="24"/>
      <c r="E15" s="24"/>
      <c r="F15" s="24"/>
      <c r="G15" s="24"/>
      <c r="H15" s="24"/>
      <c r="I15" s="24"/>
      <c r="J15" s="24"/>
      <c r="K15" s="16">
        <f t="shared" si="0"/>
        <v>0</v>
      </c>
      <c r="L15" s="16">
        <f t="shared" si="1"/>
        <v>0</v>
      </c>
      <c r="M15" s="16">
        <f t="shared" si="2"/>
        <v>0</v>
      </c>
      <c r="N15" s="25"/>
      <c r="O15" s="18"/>
      <c r="P15" s="18"/>
      <c r="Q15" s="18"/>
      <c r="R15" s="22"/>
      <c r="S15" s="22"/>
      <c r="T15" s="18"/>
      <c r="U15" s="26"/>
    </row>
    <row r="16" spans="1:21" ht="24.95" customHeight="1" x14ac:dyDescent="0.25">
      <c r="A16" s="15"/>
      <c r="B16" s="23"/>
      <c r="C16" s="23"/>
      <c r="D16" s="24"/>
      <c r="E16" s="24"/>
      <c r="F16" s="24"/>
      <c r="G16" s="24"/>
      <c r="H16" s="24"/>
      <c r="I16" s="24"/>
      <c r="J16" s="24"/>
      <c r="K16" s="16">
        <f t="shared" si="0"/>
        <v>0</v>
      </c>
      <c r="L16" s="16">
        <f t="shared" si="1"/>
        <v>0</v>
      </c>
      <c r="M16" s="16">
        <f t="shared" si="2"/>
        <v>0</v>
      </c>
      <c r="N16" s="25"/>
      <c r="O16" s="18"/>
      <c r="P16" s="18"/>
      <c r="Q16" s="18"/>
      <c r="R16" s="22"/>
      <c r="S16" s="22"/>
      <c r="T16" s="18"/>
      <c r="U16" s="26"/>
    </row>
    <row r="17" spans="1:21" ht="24.95" customHeight="1" x14ac:dyDescent="0.25">
      <c r="A17" s="15"/>
      <c r="B17" s="23"/>
      <c r="C17" s="23"/>
      <c r="D17" s="24"/>
      <c r="E17" s="24"/>
      <c r="F17" s="24"/>
      <c r="G17" s="24"/>
      <c r="H17" s="24"/>
      <c r="I17" s="24"/>
      <c r="J17" s="24"/>
      <c r="K17" s="16">
        <f t="shared" si="0"/>
        <v>0</v>
      </c>
      <c r="L17" s="16">
        <f t="shared" si="1"/>
        <v>0</v>
      </c>
      <c r="M17" s="16">
        <f t="shared" si="2"/>
        <v>0</v>
      </c>
      <c r="N17" s="25"/>
      <c r="O17" s="18"/>
      <c r="P17" s="18"/>
      <c r="Q17" s="18"/>
      <c r="R17" s="22"/>
      <c r="S17" s="22"/>
      <c r="T17" s="18"/>
      <c r="U17" s="26"/>
    </row>
    <row r="18" spans="1:21" ht="24.95" customHeight="1" x14ac:dyDescent="0.25">
      <c r="A18" s="15"/>
      <c r="B18" s="23"/>
      <c r="C18" s="23"/>
      <c r="D18" s="24"/>
      <c r="E18" s="24"/>
      <c r="F18" s="24"/>
      <c r="G18" s="24"/>
      <c r="H18" s="24"/>
      <c r="I18" s="24"/>
      <c r="J18" s="24"/>
      <c r="K18" s="16">
        <f t="shared" si="0"/>
        <v>0</v>
      </c>
      <c r="L18" s="16">
        <f t="shared" si="1"/>
        <v>0</v>
      </c>
      <c r="M18" s="16">
        <f t="shared" si="2"/>
        <v>0</v>
      </c>
      <c r="N18" s="25"/>
      <c r="O18" s="18"/>
      <c r="P18" s="18"/>
      <c r="Q18" s="18"/>
      <c r="R18" s="22"/>
      <c r="S18" s="22"/>
      <c r="T18" s="18"/>
      <c r="U18" s="26"/>
    </row>
    <row r="19" spans="1:21" ht="24.95" customHeight="1" x14ac:dyDescent="0.25">
      <c r="A19" s="15"/>
      <c r="B19" s="23"/>
      <c r="C19" s="23"/>
      <c r="D19" s="24"/>
      <c r="E19" s="24"/>
      <c r="F19" s="24"/>
      <c r="G19" s="24"/>
      <c r="H19" s="24"/>
      <c r="I19" s="24"/>
      <c r="J19" s="24"/>
      <c r="K19" s="16">
        <f t="shared" si="0"/>
        <v>0</v>
      </c>
      <c r="L19" s="16">
        <f t="shared" si="1"/>
        <v>0</v>
      </c>
      <c r="M19" s="16">
        <f t="shared" si="2"/>
        <v>0</v>
      </c>
      <c r="N19" s="25"/>
      <c r="O19" s="18"/>
      <c r="P19" s="18"/>
      <c r="Q19" s="18"/>
      <c r="R19" s="22"/>
      <c r="S19" s="22"/>
      <c r="T19" s="18"/>
      <c r="U19" s="26"/>
    </row>
    <row r="20" spans="1:21" ht="24.95" customHeight="1" x14ac:dyDescent="0.25">
      <c r="C20" s="19" t="s">
        <v>24</v>
      </c>
      <c r="D20" s="20">
        <f>SUM(D10:D19)</f>
        <v>120</v>
      </c>
      <c r="E20" s="20">
        <f t="shared" ref="E20:M20" si="4">SUM(E10:E19)</f>
        <v>45</v>
      </c>
      <c r="F20" s="20">
        <f t="shared" si="4"/>
        <v>0</v>
      </c>
      <c r="G20" s="20">
        <f t="shared" si="4"/>
        <v>0</v>
      </c>
      <c r="H20" s="20">
        <f t="shared" si="4"/>
        <v>0</v>
      </c>
      <c r="I20" s="20">
        <f t="shared" si="4"/>
        <v>0</v>
      </c>
      <c r="J20" s="20">
        <f t="shared" si="4"/>
        <v>26</v>
      </c>
      <c r="K20" s="20">
        <f t="shared" si="4"/>
        <v>75</v>
      </c>
      <c r="L20" s="20">
        <f t="shared" si="4"/>
        <v>71</v>
      </c>
      <c r="M20" s="20">
        <f t="shared" si="4"/>
        <v>49</v>
      </c>
      <c r="O20" t="e">
        <f>AVERAGEA(O10:O19)</f>
        <v>#DIV/0!</v>
      </c>
      <c r="P20" s="19"/>
      <c r="Q20">
        <f>SUM(Q10:Q19)</f>
        <v>45</v>
      </c>
      <c r="S20" s="19" t="s">
        <v>32</v>
      </c>
      <c r="T20">
        <f>AVERAGEA(T10:T19)</f>
        <v>16.8</v>
      </c>
      <c r="U20" s="27">
        <f t="shared" ref="U20" si="5">AVERAGEA(U10:U19)</f>
        <v>0.51085921325051753</v>
      </c>
    </row>
    <row r="21" spans="1:21" ht="24.95" customHeight="1" x14ac:dyDescent="0.25">
      <c r="P21" t="s">
        <v>33</v>
      </c>
      <c r="T21" t="s">
        <v>31</v>
      </c>
    </row>
    <row r="22" spans="1:21" ht="24.95" customHeight="1" x14ac:dyDescent="0.25"/>
    <row r="23" spans="1:21" ht="24.95" customHeight="1" x14ac:dyDescent="0.25">
      <c r="B23" t="s">
        <v>20</v>
      </c>
    </row>
    <row r="24" spans="1:21" ht="24.75" customHeight="1" x14ac:dyDescent="0.25">
      <c r="N24" t="s">
        <v>44</v>
      </c>
    </row>
    <row r="25" spans="1:21" ht="24.75" customHeight="1" x14ac:dyDescent="0.25">
      <c r="B25" t="s">
        <v>21</v>
      </c>
      <c r="N25" s="19" t="s">
        <v>42</v>
      </c>
      <c r="O25" s="19" t="s">
        <v>34</v>
      </c>
      <c r="Q25" s="19" t="s">
        <v>43</v>
      </c>
      <c r="R25" s="19" t="s">
        <v>34</v>
      </c>
    </row>
    <row r="26" spans="1:21" ht="24.75" customHeight="1" x14ac:dyDescent="0.25">
      <c r="B26" t="s">
        <v>23</v>
      </c>
      <c r="N26" s="19" t="s">
        <v>45</v>
      </c>
      <c r="O26" s="31">
        <v>72</v>
      </c>
      <c r="P26" s="32"/>
      <c r="Q26" s="19" t="s">
        <v>45</v>
      </c>
      <c r="R26" s="31">
        <v>72</v>
      </c>
    </row>
    <row r="27" spans="1:21" ht="24.75" customHeight="1" x14ac:dyDescent="0.25">
      <c r="N27" s="19" t="s">
        <v>35</v>
      </c>
      <c r="O27" s="33">
        <f>K20</f>
        <v>75</v>
      </c>
      <c r="P27" s="32"/>
      <c r="Q27" s="19" t="s">
        <v>50</v>
      </c>
      <c r="R27" s="33">
        <f>M20</f>
        <v>49</v>
      </c>
    </row>
    <row r="28" spans="1:21" ht="24.75" customHeight="1" x14ac:dyDescent="0.25">
      <c r="N28" s="19" t="s">
        <v>48</v>
      </c>
      <c r="O28" s="33">
        <f>J20</f>
        <v>26</v>
      </c>
      <c r="P28" s="32"/>
      <c r="Q28" s="19"/>
      <c r="R28" s="31"/>
    </row>
    <row r="29" spans="1:21" ht="24.75" customHeight="1" x14ac:dyDescent="0.25">
      <c r="N29" s="19" t="s">
        <v>36</v>
      </c>
      <c r="O29" s="28">
        <f>O26+O27-O28</f>
        <v>121</v>
      </c>
      <c r="P29" s="32"/>
      <c r="Q29" s="19" t="s">
        <v>36</v>
      </c>
      <c r="R29" s="28">
        <f>R26+R27-R28</f>
        <v>121</v>
      </c>
    </row>
    <row r="30" spans="1:21" ht="24.75" customHeight="1" x14ac:dyDescent="0.25">
      <c r="N30" s="19" t="s">
        <v>49</v>
      </c>
      <c r="O30" s="34">
        <v>36</v>
      </c>
      <c r="P30" s="32"/>
      <c r="Q30" s="19" t="s">
        <v>37</v>
      </c>
      <c r="R30" s="34">
        <v>36</v>
      </c>
    </row>
    <row r="31" spans="1:21" ht="24.75" customHeight="1" x14ac:dyDescent="0.25">
      <c r="M31" s="19" t="s">
        <v>53</v>
      </c>
      <c r="N31" s="35" t="s">
        <v>41</v>
      </c>
      <c r="O31" s="31">
        <v>2.88</v>
      </c>
      <c r="P31" s="32"/>
      <c r="Q31" s="19" t="s">
        <v>51</v>
      </c>
      <c r="R31" s="36"/>
    </row>
    <row r="32" spans="1:21" ht="24.75" customHeight="1" x14ac:dyDescent="0.25">
      <c r="N32" s="19" t="s">
        <v>40</v>
      </c>
      <c r="O32" s="30">
        <f>O30*O31</f>
        <v>103.67999999999999</v>
      </c>
      <c r="P32" s="32"/>
      <c r="Q32" s="19" t="s">
        <v>40</v>
      </c>
      <c r="R32" s="30"/>
    </row>
    <row r="33" spans="14:18" ht="24.75" customHeight="1" x14ac:dyDescent="0.25">
      <c r="N33" s="19" t="s">
        <v>39</v>
      </c>
      <c r="O33" s="28">
        <f>O29</f>
        <v>121</v>
      </c>
      <c r="P33" s="32"/>
      <c r="Q33" s="19" t="s">
        <v>39</v>
      </c>
      <c r="R33" s="29"/>
    </row>
    <row r="34" spans="14:18" ht="24.75" customHeight="1" x14ac:dyDescent="0.25">
      <c r="N34" s="19" t="s">
        <v>38</v>
      </c>
      <c r="O34" s="30">
        <f>O32-O33</f>
        <v>-17.320000000000007</v>
      </c>
      <c r="P34" s="32"/>
      <c r="Q34" s="19" t="s">
        <v>38</v>
      </c>
      <c r="R34" s="30"/>
    </row>
    <row r="35" spans="14:18" ht="24.75" customHeight="1" x14ac:dyDescent="0.25"/>
    <row r="36" spans="14:18" ht="24.75" customHeight="1" x14ac:dyDescent="0.25"/>
    <row r="37" spans="14:18" ht="24.75" customHeight="1" x14ac:dyDescent="0.25"/>
    <row r="38" spans="14:18" ht="24.75" customHeight="1" x14ac:dyDescent="0.25"/>
    <row r="39" spans="14:18" ht="24.75" customHeight="1" x14ac:dyDescent="0.25"/>
    <row r="40" spans="14:18" ht="24.75" customHeight="1" x14ac:dyDescent="0.25"/>
    <row r="41" spans="14:18" ht="24.75" customHeight="1" x14ac:dyDescent="0.25"/>
    <row r="42" spans="14:18" ht="24.75" customHeight="1" x14ac:dyDescent="0.25"/>
    <row r="43" spans="14:18" ht="24.75" customHeight="1" x14ac:dyDescent="0.25"/>
  </sheetData>
  <mergeCells count="3">
    <mergeCell ref="C1:K2"/>
    <mergeCell ref="C3:G4"/>
    <mergeCell ref="I4:K4"/>
  </mergeCells>
  <dataValidations count="2">
    <dataValidation type="list" allowBlank="1" showInputMessage="1" showErrorMessage="1" sqref="C10:C19">
      <formula1>"Purchase, Rehabilitation"</formula1>
    </dataValidation>
    <dataValidation type="list" allowBlank="1" showInputMessage="1" showErrorMessage="1" sqref="B10:B19">
      <formula1>"Urban, Rural"</formula1>
    </dataValidation>
  </dataValidations>
  <pageMargins left="0.7" right="0.7" top="0.75" bottom="0.75" header="0.3" footer="0.3"/>
  <pageSetup paperSize="5" scale="4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Sponsor Summary</vt:lpstr>
      <vt:lpstr>Analysis - HIDE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Wohlhart, Susan</dc:creator>
  <cp:lastModifiedBy>Ishaq, Sameera</cp:lastModifiedBy>
  <cp:lastPrinted>2023-03-09T17:34:41Z</cp:lastPrinted>
  <dcterms:created xsi:type="dcterms:W3CDTF">2023-03-03T21:39:10Z</dcterms:created>
  <dcterms:modified xsi:type="dcterms:W3CDTF">2023-03-28T18:01:54Z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{D6DDA82E-F54B-4E6F-9468-B00FC15D4257}</vt:lpwstr>
  </property>
</Properties>
</file>